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90" windowWidth="20730" windowHeight="10920" activeTab="2"/>
  </bookViews>
  <sheets>
    <sheet name="C-12-data" sheetId="1" r:id="rId1"/>
    <sheet name="C-12-summary" sheetId="2" r:id="rId2"/>
    <sheet name="Метаданные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<sst xmlns="http://schemas.openxmlformats.org/spreadsheetml/2006/main" count="470" uniqueCount="77">
  <si>
    <t xml:space="preserve">Название прибрежной зоны: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</si>
  <si>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Агрегированные данные (заполняется автоматически)</t>
  </si>
  <si>
    <t>Единица</t>
  </si>
  <si>
    <t>мг P/л</t>
  </si>
  <si>
    <t>Нитраты</t>
  </si>
  <si>
    <t>мг N/л</t>
  </si>
  <si>
    <t xml:space="preserve">Название прибрежной зоны:          </t>
  </si>
  <si>
    <t>Точки отбора проб 1</t>
  </si>
  <si>
    <t>Расположение точек отбора проб:</t>
  </si>
  <si>
    <t xml:space="preserve">Фосфаты </t>
  </si>
  <si>
    <t xml:space="preserve"> Период выборки</t>
  </si>
  <si>
    <t>От ДД/ММ/ГГГГ до ДД/ММ/ГГГГ</t>
  </si>
  <si>
    <t>Точки отбора проб 2</t>
  </si>
  <si>
    <t>Точки отбора проб 3</t>
  </si>
  <si>
    <t>Точки отбора проб 4</t>
  </si>
  <si>
    <t>Точки отбора проб 5</t>
  </si>
  <si>
    <t>Лето</t>
  </si>
  <si>
    <t>Осень</t>
  </si>
  <si>
    <t>Зима</t>
  </si>
  <si>
    <t>Весна</t>
  </si>
  <si>
    <t>Количество проб, взятых в период отбора</t>
  </si>
  <si>
    <t>Средняя концентрация фосфатов</t>
  </si>
  <si>
    <t>Средняя концентрация нитратов</t>
  </si>
  <si>
    <t>Морской судоходной канал, 1 км ниже начала судоходного канала станция 1</t>
  </si>
  <si>
    <t>Взморье р.Урал</t>
  </si>
  <si>
    <t>Каспийское море</t>
  </si>
  <si>
    <t>От 01/01/2019 до 31/12/2019</t>
  </si>
  <si>
    <t>-</t>
  </si>
  <si>
    <t>...</t>
  </si>
  <si>
    <t>Биогенные вещества в прибрежных водах</t>
  </si>
  <si>
    <t>единиц</t>
  </si>
  <si>
    <t>Средняя концентрация фосфора общего</t>
  </si>
  <si>
    <t>От 01/01/2020 до 31/12/2020</t>
  </si>
  <si>
    <t>Средняя концентрация фосфора общего*</t>
  </si>
  <si>
    <t>Средняя концентрация фосфор общего*</t>
  </si>
  <si>
    <t xml:space="preserve">Cумма азота </t>
  </si>
  <si>
    <t>Средняя концентрация суммы азота</t>
  </si>
  <si>
    <t>Сумма азота</t>
  </si>
  <si>
    <t xml:space="preserve">Общее содержание фосфора (P) </t>
  </si>
  <si>
    <t>Показатель</t>
  </si>
  <si>
    <t>Определение показателя</t>
  </si>
  <si>
    <t>Данный показатель отражает присутствие в прибрежных морских водах биогенных веществ, необходимых растениям и автотрофным бактериям для поддержания жизнедеятельности и влияние на биологическую продуктивность и экологическое состояние прибрежных вод и определяется как концентрация основных биогенных веществ (нитратов и фосфатов) в мкг на литр.</t>
  </si>
  <si>
    <t>Единица измерения</t>
  </si>
  <si>
    <t>Концентрации фосфатов выражаются в мг P/литр, концентрации нитратов выражаются в мг N/л.</t>
  </si>
  <si>
    <t xml:space="preserve">Периодичность </t>
  </si>
  <si>
    <t>годовая</t>
  </si>
  <si>
    <t>Источник информации</t>
  </si>
  <si>
    <t>Уровень агрегирования</t>
  </si>
  <si>
    <t>по Республике Казахстан</t>
  </si>
  <si>
    <t>Методология/
методика расчета</t>
  </si>
  <si>
    <t>«Информационный бюллетень о состоянии окружающей среды Республики Казахстан»</t>
  </si>
  <si>
    <t>Сопутствующие показатели</t>
  </si>
  <si>
    <t>Связь с индикаторами ЦУР, индикаторами зеленого роста ОЭСР</t>
  </si>
  <si>
    <t>Показатели-составляющие расчета 
показателя</t>
  </si>
  <si>
    <t>Сроки обновления</t>
  </si>
  <si>
    <t>ежегодно в декабре</t>
  </si>
  <si>
    <t>Контакты</t>
  </si>
  <si>
    <t>74-93-11</t>
  </si>
  <si>
    <t>От 01/01/2021 до 31/12/2021</t>
  </si>
  <si>
    <t>От 01/01/2022 до 31/12/2022</t>
  </si>
  <si>
    <r>
      <rPr>
        <b/>
        <sz val="12"/>
        <rFont val="Roboto"/>
        <family val="0"/>
      </rPr>
      <t xml:space="preserve">Примечания: </t>
    </r>
    <r>
      <rPr>
        <sz val="12"/>
        <rFont val="Roboto"/>
        <family val="0"/>
      </rPr>
      <t>единица измерения мг/л.</t>
    </r>
  </si>
  <si>
    <t xml:space="preserve">Ответственным государственным органом по формированию данных  является специализированная служба РГП «Казгидромет» Министерства экологии и природных ресурсов Республики Казахстан (МЭПР РК). </t>
  </si>
  <si>
    <r>
      <rPr>
        <b/>
        <sz val="12"/>
        <rFont val="Roboto"/>
        <family val="0"/>
      </rPr>
      <t>Значит - Лето</t>
    </r>
    <r>
      <rPr>
        <sz val="12"/>
        <rFont val="Roboto"/>
        <family val="0"/>
      </rPr>
      <t xml:space="preserve">
((= Таблица "C-12-данные", строки 6 + 42 + 78 + 114 + 150) /n)</t>
    </r>
  </si>
  <si>
    <r>
      <rPr>
        <b/>
        <sz val="12"/>
        <rFont val="Roboto"/>
        <family val="0"/>
      </rPr>
      <t>Значит - Осень</t>
    </r>
    <r>
      <rPr>
        <sz val="12"/>
        <rFont val="Roboto"/>
        <family val="0"/>
      </rPr>
      <t xml:space="preserve">
((=Таблица "C-12-данные", строки 10 + 46 + 82 + 118 + 154) /n)</t>
    </r>
  </si>
  <si>
    <r>
      <rPr>
        <b/>
        <sz val="12"/>
        <rFont val="Roboto"/>
        <family val="0"/>
      </rPr>
      <t xml:space="preserve">Значит - Зима
</t>
    </r>
    <r>
      <rPr>
        <sz val="12"/>
        <rFont val="Roboto"/>
        <family val="0"/>
      </rPr>
      <t>((=Таблица "C-12-данные", строки 14 + 50 + 86 + 122 + 158) /n)</t>
    </r>
  </si>
  <si>
    <r>
      <rPr>
        <b/>
        <sz val="12"/>
        <rFont val="Roboto"/>
        <family val="0"/>
      </rPr>
      <t xml:space="preserve">Значит - Весна </t>
    </r>
    <r>
      <rPr>
        <sz val="12"/>
        <rFont val="Roboto"/>
        <family val="0"/>
      </rPr>
      <t xml:space="preserve">
((=Таблица "C-12-данные", строки 18 + 54 + 90 + 126 + 162 /n)</t>
    </r>
  </si>
  <si>
    <r>
      <t xml:space="preserve">Значит - полный год
</t>
    </r>
    <r>
      <rPr>
        <sz val="12"/>
        <rFont val="Roboto"/>
        <family val="0"/>
      </rPr>
      <t>((Строки 3 + 4 + 5 + 6) /n)</t>
    </r>
  </si>
  <si>
    <r>
      <t xml:space="preserve">Максимальная - полный год
</t>
    </r>
    <r>
      <rPr>
        <sz val="12"/>
        <rFont val="Roboto"/>
        <family val="0"/>
      </rPr>
      <t>(MAX (Строки 3; 4; 5; 6))</t>
    </r>
  </si>
  <si>
    <r>
      <rPr>
        <b/>
        <sz val="12"/>
        <rFont val="Roboto"/>
        <family val="0"/>
      </rPr>
      <t>Минимальная - полный год</t>
    </r>
    <r>
      <rPr>
        <sz val="12"/>
        <rFont val="Roboto"/>
        <family val="0"/>
      </rPr>
      <t xml:space="preserve"> 
(MIN (Строки 3; 4; 5; 6))</t>
    </r>
  </si>
  <si>
    <r>
      <rPr>
        <b/>
        <sz val="12"/>
        <rFont val="Roboto"/>
        <family val="0"/>
      </rPr>
      <t xml:space="preserve">Значит - Лето </t>
    </r>
    <r>
      <rPr>
        <sz val="12"/>
        <rFont val="Roboto"/>
        <family val="0"/>
      </rPr>
      <t xml:space="preserve">
((=Таблица "C-12-данные", строки 24 + 60 + 96 + 132 + 168) /n)</t>
    </r>
  </si>
  <si>
    <r>
      <rPr>
        <b/>
        <sz val="12"/>
        <rFont val="Roboto"/>
        <family val="0"/>
      </rPr>
      <t xml:space="preserve">Значит - Осень
</t>
    </r>
    <r>
      <rPr>
        <sz val="12"/>
        <rFont val="Roboto"/>
        <family val="0"/>
      </rPr>
      <t>((=Таблица "C-12-данные", строки 28 + 64 + 100 + 136 + 172) /n)</t>
    </r>
  </si>
  <si>
    <r>
      <rPr>
        <b/>
        <sz val="12"/>
        <rFont val="Roboto"/>
        <family val="0"/>
      </rPr>
      <t xml:space="preserve">Значит - Зима
</t>
    </r>
    <r>
      <rPr>
        <sz val="12"/>
        <rFont val="Roboto"/>
        <family val="0"/>
      </rPr>
      <t>((=Таблица "C-12-данные", строки 32 + 68 + 104 + 140 + 176) /n)</t>
    </r>
  </si>
  <si>
    <r>
      <rPr>
        <b/>
        <sz val="12"/>
        <rFont val="Roboto"/>
        <family val="0"/>
      </rPr>
      <t>Значит - Весна</t>
    </r>
    <r>
      <rPr>
        <sz val="12"/>
        <rFont val="Roboto"/>
        <family val="0"/>
      </rPr>
      <t xml:space="preserve"> ((Строки 36 + 72 + 108 + 144 + 180 /n)</t>
    </r>
  </si>
  <si>
    <r>
      <t xml:space="preserve">Значит - полный год  
</t>
    </r>
    <r>
      <rPr>
        <sz val="12"/>
        <rFont val="Roboto"/>
        <family val="0"/>
      </rPr>
      <t>((Строки 10 + 11 + 12 + 13) /n)</t>
    </r>
  </si>
  <si>
    <r>
      <t xml:space="preserve">Максимальная - полный год
</t>
    </r>
    <r>
      <rPr>
        <sz val="12"/>
        <rFont val="Roboto"/>
        <family val="0"/>
      </rPr>
      <t>(MAX (Строки 12; 13; 14; 15))</t>
    </r>
  </si>
  <si>
    <r>
      <rPr>
        <b/>
        <sz val="12"/>
        <rFont val="Roboto"/>
        <family val="0"/>
      </rPr>
      <t xml:space="preserve">Минимальная - полный год 
</t>
    </r>
    <r>
      <rPr>
        <sz val="12"/>
        <rFont val="Roboto"/>
        <family val="0"/>
      </rPr>
      <t>(MIN (Строки 12; 13; 14; 15))</t>
    </r>
  </si>
  <si>
    <t>Информация представлена РГП "Казгидромет" Министерства экологии и природных ресурсов РК</t>
  </si>
</sst>
</file>

<file path=xl/styles.xml><?xml version="1.0" encoding="utf-8"?>
<styleSheet xmlns="http://schemas.openxmlformats.org/spreadsheetml/2006/main">
  <numFmts count="68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&quot;$&quot;#,##0;\-&quot;$&quot;#,##0"/>
    <numFmt numFmtId="201" formatCode="&quot;$&quot;#,##0;[Red]\-&quot;$&quot;#,##0"/>
    <numFmt numFmtId="202" formatCode="&quot;$&quot;#,##0.00;\-&quot;$&quot;#,##0.00"/>
    <numFmt numFmtId="203" formatCode="&quot;$&quot;#,##0.00;[Red]\-&quot;$&quot;#,##0.00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#,##0\ &quot;Kč&quot;;\-#,##0\ &quot;Kč&quot;"/>
    <numFmt numFmtId="207" formatCode="#,##0\ &quot;Kč&quot;;[Red]\-#,##0\ &quot;Kč&quot;"/>
    <numFmt numFmtId="208" formatCode="#,##0.00\ &quot;Kč&quot;;\-#,##0.00\ &quot;Kč&quot;"/>
    <numFmt numFmtId="209" formatCode="#,##0.00\ &quot;Kč&quot;;[Red]\-#,##0.00\ &quot;Kč&quot;"/>
    <numFmt numFmtId="210" formatCode="_-* #,##0\ &quot;Kč&quot;_-;\-* #,##0\ &quot;Kč&quot;_-;_-* &quot;-&quot;\ &quot;Kč&quot;_-;_-@_-"/>
    <numFmt numFmtId="211" formatCode="_-* #,##0\ _K_č_-;\-* #,##0\ _K_č_-;_-* &quot;-&quot;\ _K_č_-;_-@_-"/>
    <numFmt numFmtId="212" formatCode="_-* #,##0.00\ &quot;Kč&quot;_-;\-* #,##0.00\ &quot;Kč&quot;_-;_-* &quot;-&quot;??\ &quot;Kč&quot;_-;_-@_-"/>
    <numFmt numFmtId="213" formatCode="_-* #,##0.00\ _K_č_-;\-* #,##0.00\ _K_č_-;_-* &quot;-&quot;??\ _K_č_-;_-@_-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0.0"/>
    <numFmt numFmtId="219" formatCode="0.00;[Red]0.00"/>
    <numFmt numFmtId="220" formatCode="&quot;Да&quot;;&quot;Да&quot;;&quot;Нет&quot;"/>
    <numFmt numFmtId="221" formatCode="&quot;Истина&quot;;&quot;Истина&quot;;&quot;Ложь&quot;"/>
    <numFmt numFmtId="222" formatCode="&quot;Вкл&quot;;&quot;Вкл&quot;;&quot;Выкл&quot;"/>
    <numFmt numFmtId="223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7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Roboto"/>
      <family val="0"/>
    </font>
    <font>
      <b/>
      <sz val="14"/>
      <name val="Roboto"/>
      <family val="0"/>
    </font>
    <font>
      <sz val="11"/>
      <color indexed="8"/>
      <name val="Roboto"/>
      <family val="0"/>
    </font>
    <font>
      <sz val="12"/>
      <name val="Roboto"/>
      <family val="0"/>
    </font>
    <font>
      <b/>
      <sz val="12"/>
      <name val="Roboto"/>
      <family val="0"/>
    </font>
    <font>
      <i/>
      <sz val="12"/>
      <name val="Roboto"/>
      <family val="0"/>
    </font>
    <font>
      <sz val="10"/>
      <color indexed="8"/>
      <name val="Roboto"/>
      <family val="0"/>
    </font>
    <font>
      <b/>
      <sz val="10"/>
      <name val="Roboto"/>
      <family val="0"/>
    </font>
    <font>
      <sz val="12"/>
      <color indexed="10"/>
      <name val="Roboto"/>
      <family val="0"/>
    </font>
    <font>
      <sz val="10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Roboto"/>
      <family val="0"/>
    </font>
    <font>
      <sz val="10"/>
      <color theme="1"/>
      <name val="Roboto"/>
      <family val="0"/>
    </font>
    <font>
      <sz val="12"/>
      <color rgb="FFFF0000"/>
      <name val="Robot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20" fillId="33" borderId="0" xfId="0" applyFont="1" applyFill="1" applyAlignment="1">
      <alignment/>
    </xf>
    <xf numFmtId="0" fontId="21" fillId="8" borderId="0" xfId="0" applyFont="1" applyFill="1" applyAlignment="1">
      <alignment horizontal="center"/>
    </xf>
    <xf numFmtId="0" fontId="48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3" fillId="0" borderId="0" xfId="0" applyFont="1" applyBorder="1" applyAlignment="1" applyProtection="1">
      <alignment/>
      <protection locked="0"/>
    </xf>
    <xf numFmtId="0" fontId="24" fillId="33" borderId="10" xfId="0" applyFont="1" applyFill="1" applyBorder="1" applyAlignment="1" applyProtection="1">
      <alignment horizontal="left"/>
      <protection locked="0"/>
    </xf>
    <xf numFmtId="0" fontId="24" fillId="8" borderId="10" xfId="0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33" borderId="10" xfId="0" applyFont="1" applyFill="1" applyBorder="1" applyAlignment="1" applyProtection="1">
      <alignment horizontal="left" vertical="center" wrapText="1"/>
      <protection locked="0"/>
    </xf>
    <xf numFmtId="0" fontId="24" fillId="8" borderId="1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34" borderId="10" xfId="0" applyFont="1" applyFill="1" applyBorder="1" applyAlignment="1" applyProtection="1">
      <alignment horizontal="center"/>
      <protection locked="0"/>
    </xf>
    <xf numFmtId="0" fontId="24" fillId="34" borderId="11" xfId="0" applyFont="1" applyFill="1" applyBorder="1" applyAlignment="1" applyProtection="1">
      <alignment horizontal="center" vertical="top" wrapText="1"/>
      <protection locked="0"/>
    </xf>
    <xf numFmtId="0" fontId="24" fillId="34" borderId="12" xfId="0" applyFont="1" applyFill="1" applyBorder="1" applyAlignment="1" applyProtection="1">
      <alignment horizontal="center" vertical="top" wrapText="1"/>
      <protection locked="0"/>
    </xf>
    <xf numFmtId="0" fontId="24" fillId="34" borderId="13" xfId="0" applyFont="1" applyFill="1" applyBorder="1" applyAlignment="1" applyProtection="1">
      <alignment horizontal="center" vertical="top" wrapText="1"/>
      <protection locked="0"/>
    </xf>
    <xf numFmtId="0" fontId="24" fillId="34" borderId="13" xfId="0" applyFont="1" applyFill="1" applyBorder="1" applyAlignment="1" applyProtection="1">
      <alignment horizontal="center" vertical="top" wrapText="1"/>
      <protection locked="0"/>
    </xf>
    <xf numFmtId="0" fontId="48" fillId="34" borderId="10" xfId="0" applyFont="1" applyFill="1" applyBorder="1" applyAlignment="1">
      <alignment/>
    </xf>
    <xf numFmtId="0" fontId="23" fillId="33" borderId="10" xfId="0" applyFont="1" applyFill="1" applyBorder="1" applyAlignment="1" applyProtection="1">
      <alignment horizontal="center" vertical="center"/>
      <protection locked="0"/>
    </xf>
    <xf numFmtId="0" fontId="23" fillId="33" borderId="14" xfId="0" applyFont="1" applyFill="1" applyBorder="1" applyAlignment="1" applyProtection="1">
      <alignment horizontal="center" vertical="top" wrapText="1"/>
      <protection locked="0"/>
    </xf>
    <xf numFmtId="0" fontId="23" fillId="33" borderId="14" xfId="0" applyFont="1" applyFill="1" applyBorder="1" applyAlignment="1" applyProtection="1">
      <alignment horizontal="center" vertical="center" wrapText="1"/>
      <protection locked="0"/>
    </xf>
    <xf numFmtId="0" fontId="23" fillId="33" borderId="14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49" fillId="33" borderId="0" xfId="0" applyFont="1" applyFill="1" applyAlignment="1">
      <alignment/>
    </xf>
    <xf numFmtId="0" fontId="23" fillId="33" borderId="10" xfId="0" applyFont="1" applyFill="1" applyBorder="1" applyAlignment="1" applyProtection="1">
      <alignment horizontal="center"/>
      <protection locked="0"/>
    </xf>
    <xf numFmtId="0" fontId="25" fillId="33" borderId="10" xfId="0" applyFont="1" applyFill="1" applyBorder="1" applyAlignment="1" applyProtection="1">
      <alignment horizontal="center" vertical="top" wrapText="1"/>
      <protection locked="0"/>
    </xf>
    <xf numFmtId="0" fontId="23" fillId="33" borderId="10" xfId="0" applyFont="1" applyFill="1" applyBorder="1" applyAlignment="1" applyProtection="1">
      <alignment horizontal="center" vertical="center" wrapText="1"/>
      <protection locked="0"/>
    </xf>
    <xf numFmtId="0" fontId="23" fillId="8" borderId="10" xfId="0" applyFont="1" applyFill="1" applyBorder="1" applyAlignment="1" applyProtection="1">
      <alignment horizontal="center" vertical="top" wrapText="1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23" fillId="0" borderId="14" xfId="0" applyFont="1" applyFill="1" applyBorder="1" applyAlignment="1" applyProtection="1">
      <alignment horizontal="left" vertical="center" wrapText="1"/>
      <protection locked="0"/>
    </xf>
    <xf numFmtId="0" fontId="23" fillId="8" borderId="14" xfId="0" applyFont="1" applyFill="1" applyBorder="1" applyAlignment="1" applyProtection="1">
      <alignment horizontal="center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5" fillId="33" borderId="16" xfId="0" applyFont="1" applyFill="1" applyBorder="1" applyAlignment="1" applyProtection="1">
      <alignment horizontal="center" vertical="top" wrapText="1"/>
      <protection locked="0"/>
    </xf>
    <xf numFmtId="0" fontId="25" fillId="33" borderId="17" xfId="0" applyFont="1" applyFill="1" applyBorder="1" applyAlignment="1" applyProtection="1">
      <alignment horizontal="center" vertical="top" wrapText="1"/>
      <protection locked="0"/>
    </xf>
    <xf numFmtId="0" fontId="49" fillId="8" borderId="10" xfId="0" applyFont="1" applyFill="1" applyBorder="1" applyAlignment="1">
      <alignment/>
    </xf>
    <xf numFmtId="0" fontId="24" fillId="34" borderId="10" xfId="0" applyFont="1" applyFill="1" applyBorder="1" applyAlignment="1" applyProtection="1">
      <alignment horizontal="center" vertical="top" wrapText="1"/>
      <protection locked="0"/>
    </xf>
    <xf numFmtId="0" fontId="24" fillId="34" borderId="10" xfId="0" applyFont="1" applyFill="1" applyBorder="1" applyAlignment="1" applyProtection="1">
      <alignment horizontal="center" vertical="top" wrapText="1"/>
      <protection locked="0"/>
    </xf>
    <xf numFmtId="0" fontId="49" fillId="34" borderId="10" xfId="0" applyFont="1" applyFill="1" applyBorder="1" applyAlignment="1">
      <alignment/>
    </xf>
    <xf numFmtId="0" fontId="23" fillId="33" borderId="10" xfId="0" applyFont="1" applyFill="1" applyBorder="1" applyAlignment="1" applyProtection="1">
      <alignment horizontal="center" vertical="top" wrapText="1"/>
      <protection locked="0"/>
    </xf>
    <xf numFmtId="0" fontId="23" fillId="33" borderId="10" xfId="0" applyFont="1" applyFill="1" applyBorder="1" applyAlignment="1" applyProtection="1">
      <alignment horizontal="center" wrapText="1"/>
      <protection locked="0"/>
    </xf>
    <xf numFmtId="0" fontId="23" fillId="33" borderId="10" xfId="0" applyFont="1" applyFill="1" applyBorder="1" applyAlignment="1">
      <alignment horizontal="center"/>
    </xf>
    <xf numFmtId="219" fontId="23" fillId="8" borderId="10" xfId="0" applyNumberFormat="1" applyFont="1" applyFill="1" applyBorder="1" applyAlignment="1" applyProtection="1">
      <alignment horizontal="center" vertical="top" wrapText="1"/>
      <protection locked="0"/>
    </xf>
    <xf numFmtId="0" fontId="25" fillId="33" borderId="18" xfId="0" applyFont="1" applyFill="1" applyBorder="1" applyAlignment="1" applyProtection="1">
      <alignment horizontal="center" vertical="top" wrapText="1"/>
      <protection locked="0"/>
    </xf>
    <xf numFmtId="0" fontId="25" fillId="33" borderId="0" xfId="0" applyFont="1" applyFill="1" applyBorder="1" applyAlignment="1" applyProtection="1">
      <alignment horizontal="center" vertical="top" wrapText="1"/>
      <protection locked="0"/>
    </xf>
    <xf numFmtId="0" fontId="23" fillId="33" borderId="0" xfId="0" applyFont="1" applyFill="1" applyBorder="1" applyAlignment="1" applyProtection="1">
      <alignment horizontal="center" vertical="center"/>
      <protection locked="0"/>
    </xf>
    <xf numFmtId="0" fontId="23" fillId="33" borderId="19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 vertical="top" wrapText="1"/>
      <protection locked="0"/>
    </xf>
    <xf numFmtId="0" fontId="24" fillId="34" borderId="20" xfId="0" applyFont="1" applyFill="1" applyBorder="1" applyAlignment="1" applyProtection="1">
      <alignment horizontal="center" vertical="top" wrapText="1"/>
      <protection locked="0"/>
    </xf>
    <xf numFmtId="0" fontId="24" fillId="34" borderId="21" xfId="0" applyFont="1" applyFill="1" applyBorder="1" applyAlignment="1" applyProtection="1">
      <alignment horizontal="center" vertical="top" wrapText="1"/>
      <protection locked="0"/>
    </xf>
    <xf numFmtId="0" fontId="23" fillId="33" borderId="10" xfId="0" applyFont="1" applyFill="1" applyBorder="1" applyAlignment="1" applyProtection="1">
      <alignment wrapText="1"/>
      <protection locked="0"/>
    </xf>
    <xf numFmtId="0" fontId="25" fillId="33" borderId="11" xfId="0" applyFont="1" applyFill="1" applyBorder="1" applyAlignment="1" applyProtection="1">
      <alignment horizontal="center" vertical="top" wrapText="1"/>
      <protection locked="0"/>
    </xf>
    <xf numFmtId="0" fontId="25" fillId="33" borderId="12" xfId="0" applyFont="1" applyFill="1" applyBorder="1" applyAlignment="1" applyProtection="1">
      <alignment horizontal="center" vertical="top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wrapText="1"/>
      <protection locked="0"/>
    </xf>
    <xf numFmtId="0" fontId="23" fillId="0" borderId="0" xfId="0" applyFont="1" applyFill="1" applyBorder="1" applyAlignment="1" applyProtection="1">
      <alignment horizontal="center" vertical="top" wrapText="1"/>
      <protection locked="0"/>
    </xf>
    <xf numFmtId="0" fontId="24" fillId="8" borderId="11" xfId="0" applyFont="1" applyFill="1" applyBorder="1" applyAlignment="1" applyProtection="1">
      <alignment horizontal="center" vertical="center" wrapText="1"/>
      <protection locked="0"/>
    </xf>
    <xf numFmtId="0" fontId="24" fillId="8" borderId="13" xfId="0" applyFont="1" applyFill="1" applyBorder="1" applyAlignment="1" applyProtection="1">
      <alignment horizontal="center" vertical="center" wrapText="1"/>
      <protection locked="0"/>
    </xf>
    <xf numFmtId="0" fontId="25" fillId="33" borderId="13" xfId="0" applyFont="1" applyFill="1" applyBorder="1" applyAlignment="1" applyProtection="1">
      <alignment horizontal="center" vertical="top" wrapText="1"/>
      <protection locked="0"/>
    </xf>
    <xf numFmtId="0" fontId="25" fillId="33" borderId="0" xfId="0" applyFont="1" applyFill="1" applyBorder="1" applyAlignment="1" applyProtection="1">
      <alignment horizontal="center" vertical="top" wrapText="1"/>
      <protection locked="0"/>
    </xf>
    <xf numFmtId="0" fontId="24" fillId="34" borderId="16" xfId="0" applyFont="1" applyFill="1" applyBorder="1" applyAlignment="1" applyProtection="1">
      <alignment horizontal="center" vertical="top" wrapText="1"/>
      <protection locked="0"/>
    </xf>
    <xf numFmtId="0" fontId="24" fillId="34" borderId="17" xfId="0" applyFont="1" applyFill="1" applyBorder="1" applyAlignment="1" applyProtection="1">
      <alignment horizontal="center" vertical="top" wrapText="1"/>
      <protection locked="0"/>
    </xf>
    <xf numFmtId="0" fontId="23" fillId="33" borderId="0" xfId="0" applyFont="1" applyFill="1" applyBorder="1" applyAlignment="1" applyProtection="1">
      <alignment horizontal="center"/>
      <protection locked="0"/>
    </xf>
    <xf numFmtId="0" fontId="24" fillId="34" borderId="18" xfId="0" applyFont="1" applyFill="1" applyBorder="1" applyAlignment="1" applyProtection="1">
      <alignment horizontal="center" vertical="top" wrapText="1"/>
      <protection locked="0"/>
    </xf>
    <xf numFmtId="0" fontId="24" fillId="34" borderId="0" xfId="0" applyFont="1" applyFill="1" applyBorder="1" applyAlignment="1" applyProtection="1">
      <alignment horizontal="center" vertical="top" wrapText="1"/>
      <protection locked="0"/>
    </xf>
    <xf numFmtId="0" fontId="23" fillId="0" borderId="21" xfId="0" applyFont="1" applyFill="1" applyBorder="1" applyAlignment="1" applyProtection="1">
      <alignment horizontal="center" vertical="top" wrapText="1"/>
      <protection locked="0"/>
    </xf>
    <xf numFmtId="0" fontId="27" fillId="33" borderId="0" xfId="0" applyFont="1" applyFill="1" applyAlignment="1">
      <alignment horizontal="center"/>
    </xf>
    <xf numFmtId="0" fontId="2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3" fillId="34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50" fillId="0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4" fontId="48" fillId="35" borderId="10" xfId="53" applyNumberFormat="1" applyFont="1" applyFill="1" applyBorder="1" applyAlignment="1">
      <alignment vertical="center" wrapText="1"/>
      <protection/>
    </xf>
    <xf numFmtId="0" fontId="48" fillId="0" borderId="10" xfId="53" applyFont="1" applyBorder="1">
      <alignment/>
      <protection/>
    </xf>
    <xf numFmtId="0" fontId="48" fillId="0" borderId="0" xfId="0" applyFont="1" applyAlignment="1">
      <alignment/>
    </xf>
    <xf numFmtId="0" fontId="22" fillId="0" borderId="10" xfId="53" applyFont="1" applyBorder="1" applyAlignment="1">
      <alignment wrapText="1"/>
      <protection/>
    </xf>
    <xf numFmtId="0" fontId="48" fillId="0" borderId="10" xfId="53" applyFont="1" applyBorder="1" applyAlignment="1">
      <alignment wrapText="1"/>
      <protection/>
    </xf>
    <xf numFmtId="0" fontId="48" fillId="35" borderId="22" xfId="53" applyFont="1" applyFill="1" applyBorder="1" applyAlignment="1">
      <alignment horizontal="left" vertical="center" wrapText="1"/>
      <protection/>
    </xf>
    <xf numFmtId="0" fontId="48" fillId="0" borderId="14" xfId="53" applyFont="1" applyBorder="1" applyAlignment="1">
      <alignment/>
      <protection/>
    </xf>
    <xf numFmtId="0" fontId="48" fillId="35" borderId="23" xfId="53" applyFont="1" applyFill="1" applyBorder="1" applyAlignment="1">
      <alignment horizontal="left" vertical="center" wrapText="1"/>
      <protection/>
    </xf>
    <xf numFmtId="0" fontId="48" fillId="0" borderId="15" xfId="53" applyFont="1" applyBorder="1" applyAlignment="1">
      <alignment/>
      <protection/>
    </xf>
    <xf numFmtId="0" fontId="48" fillId="0" borderId="24" xfId="53" applyFont="1" applyBorder="1" applyAlignment="1">
      <alignment/>
      <protection/>
    </xf>
    <xf numFmtId="17" fontId="48" fillId="0" borderId="10" xfId="53" applyNumberFormat="1" applyFont="1" applyBorder="1">
      <alignment/>
      <protection/>
    </xf>
    <xf numFmtId="0" fontId="20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4" fillId="0" borderId="25" xfId="0" applyFont="1" applyFill="1" applyBorder="1" applyAlignment="1" applyProtection="1">
      <alignment horizontal="left"/>
      <protection locked="0"/>
    </xf>
    <xf numFmtId="0" fontId="24" fillId="0" borderId="26" xfId="0" applyFont="1" applyFill="1" applyBorder="1" applyAlignment="1" applyProtection="1">
      <alignment horizontal="center"/>
      <protection locked="0"/>
    </xf>
    <xf numFmtId="0" fontId="24" fillId="0" borderId="27" xfId="0" applyFont="1" applyFill="1" applyBorder="1" applyAlignment="1" applyProtection="1">
      <alignment horizont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23" fillId="33" borderId="28" xfId="0" applyFont="1" applyFill="1" applyBorder="1" applyAlignment="1" applyProtection="1">
      <alignment horizontal="center"/>
      <protection locked="0"/>
    </xf>
    <xf numFmtId="0" fontId="24" fillId="33" borderId="19" xfId="0" applyFont="1" applyFill="1" applyBorder="1" applyAlignment="1" applyProtection="1">
      <alignment horizontal="center"/>
      <protection locked="0"/>
    </xf>
    <xf numFmtId="0" fontId="24" fillId="33" borderId="0" xfId="0" applyFont="1" applyFill="1" applyBorder="1" applyAlignment="1" applyProtection="1">
      <alignment horizontal="center"/>
      <protection locked="0"/>
    </xf>
    <xf numFmtId="0" fontId="23" fillId="34" borderId="26" xfId="0" applyFont="1" applyFill="1" applyBorder="1" applyAlignment="1" applyProtection="1">
      <alignment horizontal="center"/>
      <protection/>
    </xf>
    <xf numFmtId="0" fontId="23" fillId="33" borderId="25" xfId="0" applyFont="1" applyFill="1" applyBorder="1" applyAlignment="1" applyProtection="1">
      <alignment horizontal="center"/>
      <protection/>
    </xf>
    <xf numFmtId="0" fontId="23" fillId="33" borderId="29" xfId="0" applyFont="1" applyFill="1" applyBorder="1" applyAlignment="1" applyProtection="1">
      <alignment horizontal="center" vertical="top" wrapText="1"/>
      <protection/>
    </xf>
    <xf numFmtId="0" fontId="23" fillId="33" borderId="25" xfId="0" applyFont="1" applyFill="1" applyBorder="1" applyAlignment="1">
      <alignment horizontal="center"/>
    </xf>
    <xf numFmtId="0" fontId="23" fillId="33" borderId="29" xfId="0" applyFont="1" applyFill="1" applyBorder="1" applyAlignment="1" applyProtection="1">
      <alignment horizontal="left" vertical="center" wrapText="1"/>
      <protection/>
    </xf>
    <xf numFmtId="0" fontId="23" fillId="33" borderId="29" xfId="0" applyFont="1" applyFill="1" applyBorder="1" applyAlignment="1" applyProtection="1">
      <alignment horizontal="left" vertical="center" wrapText="1"/>
      <protection locked="0"/>
    </xf>
    <xf numFmtId="218" fontId="23" fillId="36" borderId="29" xfId="0" applyNumberFormat="1" applyFont="1" applyFill="1" applyBorder="1" applyAlignment="1" applyProtection="1">
      <alignment horizontal="center" vertical="center" wrapText="1"/>
      <protection/>
    </xf>
    <xf numFmtId="0" fontId="24" fillId="33" borderId="29" xfId="0" applyFont="1" applyFill="1" applyBorder="1" applyAlignment="1" applyProtection="1">
      <alignment horizontal="left" vertical="center" wrapText="1"/>
      <protection/>
    </xf>
    <xf numFmtId="0" fontId="23" fillId="33" borderId="27" xfId="0" applyFont="1" applyFill="1" applyBorder="1" applyAlignment="1" applyProtection="1">
      <alignment horizontal="left" vertical="center" wrapText="1"/>
      <protection/>
    </xf>
    <xf numFmtId="0" fontId="24" fillId="34" borderId="30" xfId="0" applyFont="1" applyFill="1" applyBorder="1" applyAlignment="1" applyProtection="1">
      <alignment horizontal="center" vertical="center"/>
      <protection locked="0"/>
    </xf>
    <xf numFmtId="0" fontId="24" fillId="34" borderId="31" xfId="0" applyFont="1" applyFill="1" applyBorder="1" applyAlignment="1" applyProtection="1">
      <alignment horizontal="center" vertical="center"/>
      <protection locked="0"/>
    </xf>
    <xf numFmtId="0" fontId="23" fillId="33" borderId="28" xfId="0" applyFont="1" applyFill="1" applyBorder="1" applyAlignment="1">
      <alignment horizontal="center"/>
    </xf>
    <xf numFmtId="0" fontId="23" fillId="36" borderId="29" xfId="0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>
      <alignment/>
    </xf>
    <xf numFmtId="0" fontId="29" fillId="33" borderId="0" xfId="0" applyFont="1" applyFill="1" applyBorder="1" applyAlignment="1">
      <alignment vertical="center" wrapText="1"/>
    </xf>
    <xf numFmtId="0" fontId="21" fillId="33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.adilbek\AppData\Local\Microsoft\Windows\Temporary%20Internet%20Files\Content.Outlook\WWBJGXLP\&#1082;&#1086;&#1089;&#1099;&#1084;&#1096;&#1072;%203___1690368273%20092397-11385956AB2587CD0A443C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-12-data"/>
      <sheetName val="C-12-summary"/>
      <sheetName val="Метаданные"/>
    </sheetNames>
    <sheetDataSet>
      <sheetData sheetId="0">
        <row r="14">
          <cell r="Y14">
            <v>0.006</v>
          </cell>
        </row>
        <row r="18">
          <cell r="Y18">
            <v>0.0025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7"/>
  <sheetViews>
    <sheetView zoomScale="60" zoomScaleNormal="60" workbookViewId="0" topLeftCell="A61">
      <selection activeCell="H92" sqref="H92"/>
    </sheetView>
  </sheetViews>
  <sheetFormatPr defaultColWidth="11.421875" defaultRowHeight="15"/>
  <cols>
    <col min="1" max="1" width="5.00390625" style="1" bestFit="1" customWidth="1"/>
    <col min="2" max="2" width="37.140625" style="1" customWidth="1"/>
    <col min="3" max="3" width="23.140625" style="81" customWidth="1"/>
    <col min="4" max="21" width="11.421875" style="1" customWidth="1"/>
    <col min="22" max="22" width="21.00390625" style="1" customWidth="1"/>
    <col min="23" max="23" width="19.140625" style="1" customWidth="1"/>
    <col min="24" max="24" width="20.57421875" style="1" customWidth="1"/>
    <col min="25" max="25" width="18.421875" style="3" customWidth="1"/>
    <col min="26" max="16384" width="11.421875" style="3" customWidth="1"/>
  </cols>
  <sheetData>
    <row r="1" spans="2:25" ht="18">
      <c r="B1" s="2" t="s">
        <v>29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4" ht="15.75">
      <c r="A2" s="4"/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5"/>
      <c r="Q2" s="5"/>
      <c r="R2" s="5"/>
      <c r="S2" s="5"/>
      <c r="T2" s="5"/>
      <c r="U2" s="5"/>
      <c r="V2" s="5"/>
      <c r="W2" s="5"/>
      <c r="X2" s="5"/>
    </row>
    <row r="3" spans="1:24" ht="15.75">
      <c r="A3" s="8"/>
      <c r="B3" s="9" t="s">
        <v>6</v>
      </c>
      <c r="C3" s="10" t="s">
        <v>25</v>
      </c>
      <c r="D3" s="10"/>
      <c r="E3" s="11"/>
      <c r="F3" s="11"/>
      <c r="G3" s="11"/>
      <c r="H3" s="11"/>
      <c r="I3" s="12"/>
      <c r="J3" s="12"/>
      <c r="K3" s="12"/>
      <c r="L3" s="12"/>
      <c r="M3" s="11"/>
      <c r="N3" s="11"/>
      <c r="O3" s="11"/>
      <c r="P3" s="5"/>
      <c r="Q3" s="5"/>
      <c r="R3" s="5"/>
      <c r="S3" s="5"/>
      <c r="T3" s="5"/>
      <c r="U3" s="5"/>
      <c r="V3" s="5"/>
      <c r="W3" s="5"/>
      <c r="X3" s="5"/>
    </row>
    <row r="4" spans="1:24" ht="15">
      <c r="A4" s="13"/>
      <c r="B4" s="14"/>
      <c r="C4" s="15"/>
      <c r="D4" s="16"/>
      <c r="E4" s="16"/>
      <c r="F4" s="16"/>
      <c r="G4" s="16"/>
      <c r="H4" s="16"/>
      <c r="I4" s="17"/>
      <c r="J4" s="18"/>
      <c r="K4" s="19"/>
      <c r="L4" s="17"/>
      <c r="M4" s="16"/>
      <c r="N4" s="16"/>
      <c r="O4" s="16"/>
      <c r="P4" s="5"/>
      <c r="Q4" s="5"/>
      <c r="R4" s="5"/>
      <c r="S4" s="5"/>
      <c r="T4" s="5"/>
      <c r="U4" s="5"/>
      <c r="V4" s="5"/>
      <c r="W4" s="5"/>
      <c r="X4" s="5"/>
    </row>
    <row r="5" spans="1:24" ht="15.75">
      <c r="A5" s="20"/>
      <c r="B5" s="21" t="s">
        <v>7</v>
      </c>
      <c r="C5" s="22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5"/>
      <c r="Q5" s="5"/>
      <c r="R5" s="5"/>
      <c r="S5" s="5"/>
      <c r="T5" s="5"/>
      <c r="U5" s="5"/>
      <c r="V5" s="5"/>
      <c r="W5" s="5"/>
      <c r="X5" s="5"/>
    </row>
    <row r="6" spans="1:24" ht="15.75">
      <c r="A6" s="20"/>
      <c r="B6" s="21"/>
      <c r="C6" s="22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5"/>
      <c r="Q6" s="5"/>
      <c r="R6" s="5"/>
      <c r="S6" s="5"/>
      <c r="T6" s="5"/>
      <c r="U6" s="5"/>
      <c r="V6" s="5"/>
      <c r="W6" s="5"/>
      <c r="X6" s="5"/>
    </row>
    <row r="7" spans="1:24" ht="30">
      <c r="A7" s="23"/>
      <c r="B7" s="24" t="s">
        <v>8</v>
      </c>
      <c r="C7" s="25" t="s">
        <v>23</v>
      </c>
      <c r="D7" s="25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5"/>
      <c r="Q7" s="5"/>
      <c r="R7" s="5"/>
      <c r="S7" s="5"/>
      <c r="T7" s="5"/>
      <c r="U7" s="5"/>
      <c r="V7" s="5"/>
      <c r="W7" s="5"/>
      <c r="X7" s="5"/>
    </row>
    <row r="8" spans="1:24" ht="15">
      <c r="A8" s="13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3"/>
      <c r="R8" s="3"/>
      <c r="S8" s="3"/>
      <c r="T8" s="3"/>
      <c r="U8" s="3"/>
      <c r="V8" s="3"/>
      <c r="W8" s="3"/>
      <c r="X8" s="3"/>
    </row>
    <row r="9" spans="1:25" ht="15.75">
      <c r="A9" s="27">
        <v>1</v>
      </c>
      <c r="B9" s="28" t="s">
        <v>38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30"/>
      <c r="X9" s="31"/>
      <c r="Y9" s="32"/>
    </row>
    <row r="10" spans="1:25" s="38" customFormat="1" ht="15">
      <c r="A10" s="33">
        <v>2</v>
      </c>
      <c r="B10" s="34"/>
      <c r="C10" s="35" t="s">
        <v>2</v>
      </c>
      <c r="D10" s="34">
        <v>2001</v>
      </c>
      <c r="E10" s="34">
        <v>2002</v>
      </c>
      <c r="F10" s="34">
        <v>2003</v>
      </c>
      <c r="G10" s="34">
        <v>2004</v>
      </c>
      <c r="H10" s="34">
        <v>2005</v>
      </c>
      <c r="I10" s="34">
        <v>2006</v>
      </c>
      <c r="J10" s="34">
        <v>2007</v>
      </c>
      <c r="K10" s="34">
        <v>2008</v>
      </c>
      <c r="L10" s="34">
        <v>2009</v>
      </c>
      <c r="M10" s="34">
        <v>2010</v>
      </c>
      <c r="N10" s="34">
        <v>2011</v>
      </c>
      <c r="O10" s="34">
        <v>2012</v>
      </c>
      <c r="P10" s="36">
        <v>2013</v>
      </c>
      <c r="Q10" s="36">
        <v>2014</v>
      </c>
      <c r="R10" s="36">
        <v>2015</v>
      </c>
      <c r="S10" s="36">
        <v>2016</v>
      </c>
      <c r="T10" s="36">
        <v>2017</v>
      </c>
      <c r="U10" s="36">
        <v>2018</v>
      </c>
      <c r="V10" s="37">
        <v>2019</v>
      </c>
      <c r="W10" s="36">
        <v>2020</v>
      </c>
      <c r="X10" s="36">
        <v>2021</v>
      </c>
      <c r="Y10" s="36">
        <v>2022</v>
      </c>
    </row>
    <row r="11" spans="1:25" s="38" customFormat="1" ht="15">
      <c r="A11" s="39">
        <v>3</v>
      </c>
      <c r="B11" s="40" t="s">
        <v>16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1:25" s="38" customFormat="1" ht="42" customHeight="1">
      <c r="A12" s="33">
        <v>4</v>
      </c>
      <c r="B12" s="24" t="s">
        <v>10</v>
      </c>
      <c r="C12" s="41" t="s">
        <v>11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 t="s">
        <v>26</v>
      </c>
      <c r="W12" s="42" t="s">
        <v>32</v>
      </c>
      <c r="X12" s="42" t="s">
        <v>58</v>
      </c>
      <c r="Y12" s="42" t="s">
        <v>59</v>
      </c>
    </row>
    <row r="13" spans="1:25" ht="30">
      <c r="A13" s="39">
        <v>5</v>
      </c>
      <c r="B13" s="43" t="s">
        <v>20</v>
      </c>
      <c r="C13" s="41" t="s">
        <v>30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>
        <v>9</v>
      </c>
      <c r="W13" s="42">
        <v>9</v>
      </c>
      <c r="X13" s="42">
        <v>3</v>
      </c>
      <c r="Y13" s="42">
        <v>3</v>
      </c>
    </row>
    <row r="14" spans="1:25" ht="30">
      <c r="A14" s="33">
        <v>6</v>
      </c>
      <c r="B14" s="44" t="s">
        <v>34</v>
      </c>
      <c r="C14" s="35" t="s">
        <v>3</v>
      </c>
      <c r="D14" s="45">
        <v>0.08</v>
      </c>
      <c r="E14" s="45" t="s">
        <v>27</v>
      </c>
      <c r="F14" s="45" t="s">
        <v>27</v>
      </c>
      <c r="G14" s="45" t="s">
        <v>27</v>
      </c>
      <c r="H14" s="45" t="s">
        <v>27</v>
      </c>
      <c r="I14" s="45" t="s">
        <v>27</v>
      </c>
      <c r="J14" s="45" t="s">
        <v>27</v>
      </c>
      <c r="K14" s="45" t="s">
        <v>27</v>
      </c>
      <c r="L14" s="45">
        <v>0.01</v>
      </c>
      <c r="M14" s="45">
        <v>0.08</v>
      </c>
      <c r="N14" s="45">
        <v>0.01</v>
      </c>
      <c r="O14" s="45">
        <v>0.01</v>
      </c>
      <c r="P14" s="45">
        <v>0.006</v>
      </c>
      <c r="Q14" s="45">
        <v>0.004</v>
      </c>
      <c r="R14" s="45">
        <v>0.004</v>
      </c>
      <c r="S14" s="45">
        <v>0.004</v>
      </c>
      <c r="T14" s="45">
        <v>0.004</v>
      </c>
      <c r="U14" s="45">
        <v>0.004</v>
      </c>
      <c r="V14" s="45">
        <v>0.003</v>
      </c>
      <c r="W14" s="42">
        <v>0.0143</v>
      </c>
      <c r="X14" s="42">
        <v>0.023</v>
      </c>
      <c r="Y14" s="42">
        <v>0.006</v>
      </c>
    </row>
    <row r="15" spans="1:25" ht="15">
      <c r="A15" s="39">
        <v>7</v>
      </c>
      <c r="B15" s="40" t="s">
        <v>17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25" ht="30">
      <c r="A16" s="33">
        <v>8</v>
      </c>
      <c r="B16" s="24" t="s">
        <v>10</v>
      </c>
      <c r="C16" s="41" t="s">
        <v>11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</row>
    <row r="17" spans="1:25" ht="30">
      <c r="A17" s="39">
        <v>9</v>
      </c>
      <c r="B17" s="43" t="s">
        <v>20</v>
      </c>
      <c r="C17" s="41" t="s">
        <v>30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>
        <v>6</v>
      </c>
      <c r="W17" s="42">
        <v>6</v>
      </c>
      <c r="X17" s="42">
        <v>2</v>
      </c>
      <c r="Y17" s="42">
        <v>2</v>
      </c>
    </row>
    <row r="18" spans="1:25" ht="30">
      <c r="A18" s="33">
        <v>10</v>
      </c>
      <c r="B18" s="46" t="s">
        <v>33</v>
      </c>
      <c r="C18" s="41" t="s">
        <v>3</v>
      </c>
      <c r="D18" s="42">
        <v>0.079</v>
      </c>
      <c r="E18" s="42" t="s">
        <v>27</v>
      </c>
      <c r="F18" s="42" t="s">
        <v>27</v>
      </c>
      <c r="G18" s="42" t="s">
        <v>27</v>
      </c>
      <c r="H18" s="42" t="s">
        <v>27</v>
      </c>
      <c r="I18" s="42" t="s">
        <v>27</v>
      </c>
      <c r="J18" s="42" t="s">
        <v>27</v>
      </c>
      <c r="K18" s="42" t="s">
        <v>27</v>
      </c>
      <c r="L18" s="42">
        <v>0.027</v>
      </c>
      <c r="M18" s="42">
        <v>2.07</v>
      </c>
      <c r="N18" s="42">
        <v>0.01</v>
      </c>
      <c r="O18" s="42">
        <v>0.01</v>
      </c>
      <c r="P18" s="42">
        <v>0.017</v>
      </c>
      <c r="Q18" s="42">
        <v>0.035</v>
      </c>
      <c r="R18" s="42">
        <v>0.003</v>
      </c>
      <c r="S18" s="42">
        <v>0.003</v>
      </c>
      <c r="T18" s="42">
        <v>0.005</v>
      </c>
      <c r="U18" s="42">
        <v>0.004</v>
      </c>
      <c r="V18" s="42">
        <v>0.007</v>
      </c>
      <c r="W18" s="42">
        <v>0.06</v>
      </c>
      <c r="X18" s="42">
        <v>0.0125</v>
      </c>
      <c r="Y18" s="42">
        <v>0.0025</v>
      </c>
    </row>
    <row r="19" spans="1:25" s="38" customFormat="1" ht="15">
      <c r="A19" s="39">
        <v>15</v>
      </c>
      <c r="B19" s="47" t="s">
        <v>19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</row>
    <row r="20" spans="1:25" s="38" customFormat="1" ht="30">
      <c r="A20" s="33">
        <v>16</v>
      </c>
      <c r="B20" s="24" t="s">
        <v>10</v>
      </c>
      <c r="C20" s="41" t="s">
        <v>11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2"/>
      <c r="W20" s="42"/>
      <c r="X20" s="42">
        <v>1</v>
      </c>
      <c r="Y20" s="42"/>
    </row>
    <row r="21" spans="1:25" s="38" customFormat="1" ht="30">
      <c r="A21" s="39">
        <v>17</v>
      </c>
      <c r="B21" s="43" t="s">
        <v>20</v>
      </c>
      <c r="C21" s="41" t="s">
        <v>30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>
        <v>3</v>
      </c>
      <c r="X21" s="42">
        <v>3</v>
      </c>
      <c r="Y21" s="42">
        <v>1</v>
      </c>
    </row>
    <row r="22" spans="1:25" s="38" customFormat="1" ht="30">
      <c r="A22" s="33">
        <v>18</v>
      </c>
      <c r="B22" s="46" t="s">
        <v>33</v>
      </c>
      <c r="C22" s="41" t="s">
        <v>3</v>
      </c>
      <c r="D22" s="42">
        <v>2.471</v>
      </c>
      <c r="E22" s="42" t="s">
        <v>27</v>
      </c>
      <c r="F22" s="42" t="s">
        <v>27</v>
      </c>
      <c r="G22" s="42" t="s">
        <v>27</v>
      </c>
      <c r="H22" s="42" t="s">
        <v>27</v>
      </c>
      <c r="I22" s="42" t="s">
        <v>27</v>
      </c>
      <c r="J22" s="42" t="s">
        <v>27</v>
      </c>
      <c r="K22" s="42" t="s">
        <v>27</v>
      </c>
      <c r="L22" s="42" t="s">
        <v>27</v>
      </c>
      <c r="M22" s="42">
        <v>1.9</v>
      </c>
      <c r="N22" s="42">
        <v>0.01</v>
      </c>
      <c r="O22" s="42">
        <v>0.01</v>
      </c>
      <c r="P22" s="42">
        <v>0.007</v>
      </c>
      <c r="Q22" s="42">
        <v>0.005</v>
      </c>
      <c r="R22" s="42">
        <v>0.003</v>
      </c>
      <c r="S22" s="42">
        <v>0.003</v>
      </c>
      <c r="T22" s="42">
        <v>0.004</v>
      </c>
      <c r="U22" s="42" t="s">
        <v>28</v>
      </c>
      <c r="V22" s="42">
        <v>0.002</v>
      </c>
      <c r="W22" s="42">
        <v>0.0023</v>
      </c>
      <c r="X22" s="42">
        <v>0.009</v>
      </c>
      <c r="Y22" s="42">
        <v>0.001</v>
      </c>
    </row>
    <row r="23" spans="1:25" s="38" customFormat="1" ht="15.75">
      <c r="A23" s="39">
        <v>19</v>
      </c>
      <c r="B23" s="50" t="s">
        <v>35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1"/>
      <c r="Y23" s="52"/>
    </row>
    <row r="24" spans="1:25" ht="15">
      <c r="A24" s="33">
        <v>20</v>
      </c>
      <c r="B24" s="53"/>
      <c r="C24" s="54" t="s">
        <v>2</v>
      </c>
      <c r="D24" s="53">
        <v>2001</v>
      </c>
      <c r="E24" s="53">
        <v>2002</v>
      </c>
      <c r="F24" s="53">
        <v>2003</v>
      </c>
      <c r="G24" s="53">
        <v>2004</v>
      </c>
      <c r="H24" s="53">
        <v>2005</v>
      </c>
      <c r="I24" s="53">
        <v>2006</v>
      </c>
      <c r="J24" s="53">
        <v>2007</v>
      </c>
      <c r="K24" s="53">
        <v>2008</v>
      </c>
      <c r="L24" s="53">
        <v>2009</v>
      </c>
      <c r="M24" s="53">
        <v>2010</v>
      </c>
      <c r="N24" s="53">
        <v>2011</v>
      </c>
      <c r="O24" s="53">
        <v>2012</v>
      </c>
      <c r="P24" s="55">
        <v>2013</v>
      </c>
      <c r="Q24" s="55">
        <v>2014</v>
      </c>
      <c r="R24" s="55">
        <v>2015</v>
      </c>
      <c r="S24" s="55">
        <v>2016</v>
      </c>
      <c r="T24" s="55">
        <v>2017</v>
      </c>
      <c r="U24" s="55">
        <v>2018</v>
      </c>
      <c r="V24" s="55">
        <v>2019</v>
      </c>
      <c r="W24" s="55">
        <v>2020</v>
      </c>
      <c r="X24" s="55">
        <v>2021</v>
      </c>
      <c r="Y24" s="55">
        <v>2022</v>
      </c>
    </row>
    <row r="25" spans="1:25" ht="15">
      <c r="A25" s="39">
        <v>21</v>
      </c>
      <c r="B25" s="40" t="s">
        <v>16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:25" ht="30">
      <c r="A26" s="33">
        <v>22</v>
      </c>
      <c r="B26" s="24" t="s">
        <v>10</v>
      </c>
      <c r="C26" s="41" t="s">
        <v>11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 t="s">
        <v>26</v>
      </c>
      <c r="W26" s="42" t="s">
        <v>32</v>
      </c>
      <c r="X26" s="42" t="s">
        <v>58</v>
      </c>
      <c r="Y26" s="42" t="s">
        <v>59</v>
      </c>
    </row>
    <row r="27" spans="1:25" ht="30">
      <c r="A27" s="39">
        <v>23</v>
      </c>
      <c r="B27" s="43" t="s">
        <v>20</v>
      </c>
      <c r="C27" s="41" t="s">
        <v>30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>
        <v>9</v>
      </c>
      <c r="W27" s="42">
        <v>9</v>
      </c>
      <c r="X27" s="42" t="s">
        <v>27</v>
      </c>
      <c r="Y27" s="42" t="s">
        <v>27</v>
      </c>
    </row>
    <row r="28" spans="1:25" ht="21.75" customHeight="1">
      <c r="A28" s="33">
        <v>24</v>
      </c>
      <c r="B28" s="46" t="s">
        <v>36</v>
      </c>
      <c r="C28" s="41" t="s">
        <v>5</v>
      </c>
      <c r="D28" s="42">
        <v>0.123</v>
      </c>
      <c r="E28" s="42" t="s">
        <v>27</v>
      </c>
      <c r="F28" s="42" t="s">
        <v>27</v>
      </c>
      <c r="G28" s="42" t="s">
        <v>27</v>
      </c>
      <c r="H28" s="42" t="s">
        <v>27</v>
      </c>
      <c r="I28" s="42" t="s">
        <v>27</v>
      </c>
      <c r="J28" s="42">
        <v>0.486</v>
      </c>
      <c r="K28" s="42" t="s">
        <v>27</v>
      </c>
      <c r="L28" s="42">
        <v>1.327</v>
      </c>
      <c r="M28" s="42">
        <v>0.85</v>
      </c>
      <c r="N28" s="42">
        <v>2.56</v>
      </c>
      <c r="O28" s="42">
        <v>2.8</v>
      </c>
      <c r="P28" s="42">
        <v>2.59</v>
      </c>
      <c r="Q28" s="42">
        <v>2.66</v>
      </c>
      <c r="R28" s="42">
        <v>2.83</v>
      </c>
      <c r="S28" s="42">
        <v>3.02</v>
      </c>
      <c r="T28" s="42">
        <v>1.04</v>
      </c>
      <c r="U28" s="42">
        <v>3.16</v>
      </c>
      <c r="V28" s="42">
        <v>4.33</v>
      </c>
      <c r="W28" s="42">
        <v>4.3</v>
      </c>
      <c r="X28" s="42" t="s">
        <v>27</v>
      </c>
      <c r="Y28" s="42" t="s">
        <v>27</v>
      </c>
    </row>
    <row r="29" spans="1:25" ht="16.5" customHeight="1">
      <c r="A29" s="39">
        <v>25</v>
      </c>
      <c r="B29" s="47" t="s">
        <v>17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1:25" ht="30">
      <c r="A30" s="33">
        <v>26</v>
      </c>
      <c r="B30" s="24" t="s">
        <v>10</v>
      </c>
      <c r="C30" s="41" t="s">
        <v>11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 t="s">
        <v>27</v>
      </c>
      <c r="Y30" s="42" t="s">
        <v>27</v>
      </c>
    </row>
    <row r="31" spans="1:25" ht="30">
      <c r="A31" s="39">
        <v>27</v>
      </c>
      <c r="B31" s="43" t="s">
        <v>20</v>
      </c>
      <c r="C31" s="41" t="s">
        <v>30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>
        <v>6</v>
      </c>
      <c r="W31" s="42">
        <v>9</v>
      </c>
      <c r="X31" s="42" t="s">
        <v>27</v>
      </c>
      <c r="Y31" s="42" t="s">
        <v>27</v>
      </c>
    </row>
    <row r="32" spans="1:25" ht="30">
      <c r="A32" s="33">
        <v>28</v>
      </c>
      <c r="B32" s="46" t="s">
        <v>36</v>
      </c>
      <c r="C32" s="41" t="s">
        <v>5</v>
      </c>
      <c r="D32" s="42">
        <v>0.09</v>
      </c>
      <c r="E32" s="42" t="s">
        <v>27</v>
      </c>
      <c r="F32" s="42" t="s">
        <v>27</v>
      </c>
      <c r="G32" s="42" t="s">
        <v>27</v>
      </c>
      <c r="H32" s="42" t="s">
        <v>27</v>
      </c>
      <c r="I32" s="42" t="s">
        <v>27</v>
      </c>
      <c r="J32" s="42">
        <v>0.659</v>
      </c>
      <c r="K32" s="42" t="s">
        <v>27</v>
      </c>
      <c r="L32" s="42">
        <v>3.08</v>
      </c>
      <c r="M32" s="42">
        <v>2.593</v>
      </c>
      <c r="N32" s="42">
        <v>2.57</v>
      </c>
      <c r="O32" s="42">
        <v>3.38</v>
      </c>
      <c r="P32" s="42">
        <v>2.29</v>
      </c>
      <c r="Q32" s="42">
        <v>2.83</v>
      </c>
      <c r="R32" s="56">
        <v>2.7</v>
      </c>
      <c r="S32" s="42">
        <v>3.23</v>
      </c>
      <c r="T32" s="42">
        <v>0.94</v>
      </c>
      <c r="U32" s="42">
        <v>4.17</v>
      </c>
      <c r="V32" s="42">
        <v>5.55</v>
      </c>
      <c r="W32" s="42">
        <v>4.36</v>
      </c>
      <c r="X32" s="42" t="s">
        <v>27</v>
      </c>
      <c r="Y32" s="42" t="s">
        <v>27</v>
      </c>
    </row>
    <row r="33" spans="1:25" s="38" customFormat="1" ht="15">
      <c r="A33" s="39">
        <v>29</v>
      </c>
      <c r="B33" s="57" t="s">
        <v>18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</row>
    <row r="34" spans="1:25" ht="35.25" customHeight="1">
      <c r="A34" s="33">
        <v>30</v>
      </c>
      <c r="B34" s="24" t="s">
        <v>10</v>
      </c>
      <c r="C34" s="41" t="s">
        <v>11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>
        <f>-X35</f>
        <v>0</v>
      </c>
    </row>
    <row r="35" spans="1:25" ht="30">
      <c r="A35" s="39">
        <v>31</v>
      </c>
      <c r="B35" s="43" t="s">
        <v>20</v>
      </c>
      <c r="C35" s="41" t="s">
        <v>30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 t="s">
        <v>27</v>
      </c>
    </row>
    <row r="36" spans="1:25" ht="30">
      <c r="A36" s="33">
        <v>32</v>
      </c>
      <c r="B36" s="46" t="s">
        <v>36</v>
      </c>
      <c r="C36" s="41" t="s">
        <v>5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 t="s">
        <v>27</v>
      </c>
    </row>
    <row r="37" spans="1:25" ht="15">
      <c r="A37" s="39">
        <v>33</v>
      </c>
      <c r="B37" s="57" t="s">
        <v>19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</row>
    <row r="38" spans="1:25" ht="30">
      <c r="A38" s="33">
        <v>34</v>
      </c>
      <c r="B38" s="24" t="s">
        <v>10</v>
      </c>
      <c r="C38" s="41" t="s">
        <v>11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 t="s">
        <v>27</v>
      </c>
    </row>
    <row r="39" spans="1:25" ht="30">
      <c r="A39" s="39">
        <v>35</v>
      </c>
      <c r="B39" s="43" t="s">
        <v>20</v>
      </c>
      <c r="C39" s="41" t="s">
        <v>30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>
        <v>3</v>
      </c>
      <c r="W39" s="42">
        <v>3</v>
      </c>
      <c r="X39" s="42"/>
      <c r="Y39" s="42" t="s">
        <v>27</v>
      </c>
    </row>
    <row r="40" spans="1:25" ht="30">
      <c r="A40" s="33">
        <v>36</v>
      </c>
      <c r="B40" s="46" t="s">
        <v>36</v>
      </c>
      <c r="C40" s="41" t="s">
        <v>5</v>
      </c>
      <c r="D40" s="42">
        <v>0.05</v>
      </c>
      <c r="E40" s="42" t="s">
        <v>27</v>
      </c>
      <c r="F40" s="42" t="s">
        <v>27</v>
      </c>
      <c r="G40" s="42" t="s">
        <v>27</v>
      </c>
      <c r="H40" s="42" t="s">
        <v>27</v>
      </c>
      <c r="I40" s="42" t="s">
        <v>27</v>
      </c>
      <c r="J40" s="42">
        <v>0.2</v>
      </c>
      <c r="K40" s="42" t="s">
        <v>27</v>
      </c>
      <c r="L40" s="42">
        <v>0.125</v>
      </c>
      <c r="M40" s="42">
        <v>1.407</v>
      </c>
      <c r="N40" s="42">
        <v>2.86</v>
      </c>
      <c r="O40" s="42">
        <v>2.86</v>
      </c>
      <c r="P40" s="42">
        <v>3.17</v>
      </c>
      <c r="Q40" s="42">
        <v>3.06</v>
      </c>
      <c r="R40" s="42">
        <v>2.61</v>
      </c>
      <c r="S40" s="42">
        <v>2.73</v>
      </c>
      <c r="T40" s="42">
        <v>2.425</v>
      </c>
      <c r="U40" s="42" t="s">
        <v>28</v>
      </c>
      <c r="V40" s="42">
        <v>2.1</v>
      </c>
      <c r="W40" s="42">
        <v>2.9</v>
      </c>
      <c r="X40" s="42"/>
      <c r="Y40" s="42" t="s">
        <v>27</v>
      </c>
    </row>
    <row r="41" spans="1:24" ht="15">
      <c r="A41" s="59"/>
      <c r="B41" s="16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4"/>
      <c r="Q41" s="4"/>
      <c r="R41" s="4"/>
      <c r="S41" s="4"/>
      <c r="T41" s="4"/>
      <c r="U41" s="4"/>
      <c r="V41" s="4"/>
      <c r="W41" s="4"/>
      <c r="X41" s="4"/>
    </row>
    <row r="42" spans="1:24" ht="15.75">
      <c r="A42" s="59"/>
      <c r="B42" s="21" t="s">
        <v>12</v>
      </c>
      <c r="C42" s="22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4"/>
      <c r="Q42" s="4"/>
      <c r="R42" s="4"/>
      <c r="S42" s="4"/>
      <c r="T42" s="4"/>
      <c r="U42" s="4"/>
      <c r="V42" s="4"/>
      <c r="W42" s="4"/>
      <c r="X42" s="4"/>
    </row>
    <row r="43" spans="1:24" ht="15.75">
      <c r="A43" s="59"/>
      <c r="B43" s="21"/>
      <c r="C43" s="22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4"/>
      <c r="Q43" s="4"/>
      <c r="R43" s="4"/>
      <c r="S43" s="4"/>
      <c r="T43" s="4"/>
      <c r="U43" s="4"/>
      <c r="V43" s="4"/>
      <c r="W43" s="4"/>
      <c r="X43" s="4"/>
    </row>
    <row r="44" spans="1:24" ht="30">
      <c r="A44" s="60"/>
      <c r="B44" s="24" t="s">
        <v>8</v>
      </c>
      <c r="C44" s="25" t="s">
        <v>24</v>
      </c>
      <c r="D44" s="25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4"/>
      <c r="Q44" s="4"/>
      <c r="R44" s="4"/>
      <c r="S44" s="4"/>
      <c r="T44" s="4"/>
      <c r="U44" s="4"/>
      <c r="V44" s="4"/>
      <c r="W44" s="4"/>
      <c r="X44" s="4"/>
    </row>
    <row r="45" spans="1:24" ht="15">
      <c r="A45" s="59"/>
      <c r="B45" s="16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4"/>
      <c r="Q45" s="4"/>
      <c r="R45" s="4"/>
      <c r="S45" s="4"/>
      <c r="T45" s="4"/>
      <c r="U45" s="4"/>
      <c r="V45" s="4"/>
      <c r="W45" s="4"/>
      <c r="X45" s="4"/>
    </row>
    <row r="46" spans="1:25" ht="15.75">
      <c r="A46" s="33">
        <v>37</v>
      </c>
      <c r="B46" s="62" t="s">
        <v>38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</row>
    <row r="47" spans="1:25" ht="15">
      <c r="A47" s="33">
        <v>38</v>
      </c>
      <c r="B47" s="53"/>
      <c r="C47" s="64" t="s">
        <v>2</v>
      </c>
      <c r="D47" s="53">
        <v>2001</v>
      </c>
      <c r="E47" s="53">
        <v>2002</v>
      </c>
      <c r="F47" s="53">
        <v>2003</v>
      </c>
      <c r="G47" s="53">
        <v>2004</v>
      </c>
      <c r="H47" s="53">
        <v>2005</v>
      </c>
      <c r="I47" s="53">
        <v>2006</v>
      </c>
      <c r="J47" s="53">
        <v>2007</v>
      </c>
      <c r="K47" s="53">
        <v>2008</v>
      </c>
      <c r="L47" s="53">
        <v>2009</v>
      </c>
      <c r="M47" s="53">
        <v>2010</v>
      </c>
      <c r="N47" s="53">
        <v>2011</v>
      </c>
      <c r="O47" s="53">
        <v>2012</v>
      </c>
      <c r="P47" s="55">
        <v>2013</v>
      </c>
      <c r="Q47" s="55">
        <v>2014</v>
      </c>
      <c r="R47" s="55">
        <v>2015</v>
      </c>
      <c r="S47" s="55">
        <v>2016</v>
      </c>
      <c r="T47" s="55">
        <v>2017</v>
      </c>
      <c r="U47" s="55">
        <v>2018</v>
      </c>
      <c r="V47" s="55">
        <v>2019</v>
      </c>
      <c r="W47" s="55">
        <v>2020</v>
      </c>
      <c r="X47" s="36">
        <v>2021</v>
      </c>
      <c r="Y47" s="36">
        <v>2022</v>
      </c>
    </row>
    <row r="48" spans="1:25" ht="15">
      <c r="A48" s="39">
        <v>39</v>
      </c>
      <c r="B48" s="65" t="s">
        <v>16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</row>
    <row r="49" spans="1:25" ht="30">
      <c r="A49" s="33">
        <v>40</v>
      </c>
      <c r="B49" s="24" t="s">
        <v>10</v>
      </c>
      <c r="C49" s="41" t="s">
        <v>11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 t="s">
        <v>26</v>
      </c>
      <c r="W49" s="42" t="s">
        <v>32</v>
      </c>
      <c r="X49" s="42" t="s">
        <v>58</v>
      </c>
      <c r="Y49" s="42" t="s">
        <v>59</v>
      </c>
    </row>
    <row r="50" spans="1:25" ht="30">
      <c r="A50" s="39">
        <v>41</v>
      </c>
      <c r="B50" s="43" t="s">
        <v>20</v>
      </c>
      <c r="C50" s="41" t="s">
        <v>30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>
        <v>9</v>
      </c>
      <c r="W50" s="42">
        <v>3</v>
      </c>
      <c r="X50" s="42">
        <v>3</v>
      </c>
      <c r="Y50" s="42"/>
    </row>
    <row r="51" spans="1:25" ht="30">
      <c r="A51" s="33">
        <v>42</v>
      </c>
      <c r="B51" s="24" t="s">
        <v>31</v>
      </c>
      <c r="C51" s="41" t="s">
        <v>3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>
        <v>0.004</v>
      </c>
      <c r="W51" s="42">
        <v>0.015</v>
      </c>
      <c r="X51" s="42">
        <v>0.063</v>
      </c>
      <c r="Y51" s="42"/>
    </row>
    <row r="52" spans="1:25" ht="15">
      <c r="A52" s="39">
        <v>43</v>
      </c>
      <c r="B52" s="65" t="s">
        <v>17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</row>
    <row r="53" spans="1:25" ht="30">
      <c r="A53" s="33">
        <v>44</v>
      </c>
      <c r="B53" s="24" t="s">
        <v>10</v>
      </c>
      <c r="C53" s="41" t="s">
        <v>11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</row>
    <row r="54" spans="1:25" ht="30">
      <c r="A54" s="39">
        <v>45</v>
      </c>
      <c r="B54" s="43" t="s">
        <v>20</v>
      </c>
      <c r="C54" s="41" t="s">
        <v>30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>
        <v>6</v>
      </c>
      <c r="W54" s="42">
        <v>6</v>
      </c>
      <c r="X54" s="42">
        <v>2</v>
      </c>
      <c r="Y54" s="42"/>
    </row>
    <row r="55" spans="1:25" ht="30">
      <c r="A55" s="33">
        <v>46</v>
      </c>
      <c r="B55" s="24" t="s">
        <v>21</v>
      </c>
      <c r="C55" s="41" t="s">
        <v>3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>
        <v>0.008</v>
      </c>
      <c r="W55" s="42">
        <v>0.06</v>
      </c>
      <c r="X55" s="42">
        <v>0.025</v>
      </c>
      <c r="Y55" s="42"/>
    </row>
    <row r="56" spans="1:25" ht="15">
      <c r="A56" s="39">
        <v>47</v>
      </c>
      <c r="B56" s="47" t="s">
        <v>18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</row>
    <row r="57" spans="1:25" ht="30">
      <c r="A57" s="33">
        <v>48</v>
      </c>
      <c r="B57" s="24" t="s">
        <v>10</v>
      </c>
      <c r="C57" s="41" t="s">
        <v>11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</row>
    <row r="58" spans="1:25" ht="30">
      <c r="A58" s="39">
        <v>49</v>
      </c>
      <c r="B58" s="43" t="s">
        <v>20</v>
      </c>
      <c r="C58" s="41" t="s">
        <v>30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</row>
    <row r="59" spans="1:25" ht="30">
      <c r="A59" s="33">
        <v>50</v>
      </c>
      <c r="B59" s="24" t="s">
        <v>21</v>
      </c>
      <c r="C59" s="41" t="s">
        <v>3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 t="s">
        <v>27</v>
      </c>
      <c r="W59" s="42" t="s">
        <v>27</v>
      </c>
      <c r="X59" s="42"/>
      <c r="Y59" s="42"/>
    </row>
    <row r="60" spans="1:25" ht="15">
      <c r="A60" s="39">
        <v>51</v>
      </c>
      <c r="B60" s="65" t="s">
        <v>19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</row>
    <row r="61" spans="1:25" ht="30">
      <c r="A61" s="33">
        <v>52</v>
      </c>
      <c r="B61" s="24" t="s">
        <v>10</v>
      </c>
      <c r="C61" s="41" t="s">
        <v>11</v>
      </c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</row>
    <row r="62" spans="1:25" ht="30">
      <c r="A62" s="39">
        <v>53</v>
      </c>
      <c r="B62" s="43" t="s">
        <v>20</v>
      </c>
      <c r="C62" s="41" t="s">
        <v>30</v>
      </c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>
        <v>3</v>
      </c>
      <c r="W62" s="42">
        <v>3</v>
      </c>
      <c r="X62" s="42">
        <v>1</v>
      </c>
      <c r="Y62" s="42"/>
    </row>
    <row r="63" spans="1:25" ht="30">
      <c r="A63" s="33">
        <v>54</v>
      </c>
      <c r="B63" s="24" t="s">
        <v>21</v>
      </c>
      <c r="C63" s="41" t="s">
        <v>3</v>
      </c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>
        <v>0.003</v>
      </c>
      <c r="W63" s="42">
        <v>0.002</v>
      </c>
      <c r="X63" s="42">
        <v>0.006</v>
      </c>
      <c r="Y63" s="42"/>
    </row>
    <row r="64" spans="1:25" ht="15.75">
      <c r="A64" s="39">
        <v>55</v>
      </c>
      <c r="B64" s="28" t="s">
        <v>35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</row>
    <row r="65" spans="1:25" ht="15">
      <c r="A65" s="33">
        <v>56</v>
      </c>
      <c r="B65" s="53"/>
      <c r="C65" s="64" t="s">
        <v>2</v>
      </c>
      <c r="D65" s="53">
        <v>2001</v>
      </c>
      <c r="E65" s="53">
        <v>2002</v>
      </c>
      <c r="F65" s="53">
        <v>2003</v>
      </c>
      <c r="G65" s="53">
        <v>2004</v>
      </c>
      <c r="H65" s="53">
        <v>2005</v>
      </c>
      <c r="I65" s="53">
        <v>2006</v>
      </c>
      <c r="J65" s="53">
        <v>2007</v>
      </c>
      <c r="K65" s="53">
        <v>2008</v>
      </c>
      <c r="L65" s="53">
        <v>2009</v>
      </c>
      <c r="M65" s="53">
        <v>2010</v>
      </c>
      <c r="N65" s="53">
        <v>2011</v>
      </c>
      <c r="O65" s="53">
        <v>2012</v>
      </c>
      <c r="P65" s="55">
        <v>2013</v>
      </c>
      <c r="Q65" s="55">
        <v>2014</v>
      </c>
      <c r="R65" s="55">
        <v>2015</v>
      </c>
      <c r="S65" s="55">
        <v>2016</v>
      </c>
      <c r="T65" s="55">
        <v>2017</v>
      </c>
      <c r="U65" s="55">
        <v>2018</v>
      </c>
      <c r="V65" s="55">
        <v>2019</v>
      </c>
      <c r="W65" s="55">
        <v>2020</v>
      </c>
      <c r="X65" s="55">
        <v>2021</v>
      </c>
      <c r="Y65" s="55">
        <v>2022</v>
      </c>
    </row>
    <row r="66" spans="1:25" ht="15">
      <c r="A66" s="39">
        <v>57</v>
      </c>
      <c r="B66" s="57" t="s">
        <v>16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</row>
    <row r="67" spans="1:25" ht="30">
      <c r="A67" s="33">
        <v>58</v>
      </c>
      <c r="B67" s="24" t="s">
        <v>10</v>
      </c>
      <c r="C67" s="41" t="s">
        <v>11</v>
      </c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 t="s">
        <v>26</v>
      </c>
      <c r="W67" s="42" t="s">
        <v>32</v>
      </c>
      <c r="X67" s="42" t="s">
        <v>58</v>
      </c>
      <c r="Y67" s="42" t="s">
        <v>59</v>
      </c>
    </row>
    <row r="68" spans="1:25" ht="30">
      <c r="A68" s="39">
        <v>59</v>
      </c>
      <c r="B68" s="43" t="s">
        <v>20</v>
      </c>
      <c r="C68" s="41" t="s">
        <v>30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>
        <v>9</v>
      </c>
      <c r="W68" s="42">
        <v>3</v>
      </c>
      <c r="X68" s="42" t="s">
        <v>27</v>
      </c>
      <c r="Y68" s="42" t="s">
        <v>27</v>
      </c>
    </row>
    <row r="69" spans="1:25" ht="30">
      <c r="A69" s="33">
        <v>60</v>
      </c>
      <c r="B69" s="24" t="s">
        <v>36</v>
      </c>
      <c r="C69" s="41" t="s">
        <v>5</v>
      </c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>
        <v>4.688</v>
      </c>
      <c r="W69" s="42">
        <v>4.422</v>
      </c>
      <c r="X69" s="42" t="s">
        <v>27</v>
      </c>
      <c r="Y69" s="42" t="s">
        <v>27</v>
      </c>
    </row>
    <row r="70" spans="1:25" ht="15">
      <c r="A70" s="39">
        <v>61</v>
      </c>
      <c r="B70" s="57" t="s">
        <v>17</v>
      </c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</row>
    <row r="71" spans="1:25" ht="30">
      <c r="A71" s="33">
        <v>62</v>
      </c>
      <c r="B71" s="24" t="s">
        <v>10</v>
      </c>
      <c r="C71" s="41" t="s">
        <v>11</v>
      </c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 t="s">
        <v>26</v>
      </c>
      <c r="W71" s="42" t="s">
        <v>32</v>
      </c>
      <c r="X71" s="42" t="s">
        <v>58</v>
      </c>
      <c r="Y71" s="42" t="s">
        <v>59</v>
      </c>
    </row>
    <row r="72" spans="1:25" ht="30">
      <c r="A72" s="39">
        <v>63</v>
      </c>
      <c r="B72" s="43" t="s">
        <v>20</v>
      </c>
      <c r="C72" s="41" t="s">
        <v>30</v>
      </c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>
        <v>6</v>
      </c>
      <c r="W72" s="42">
        <v>2</v>
      </c>
      <c r="X72" s="42" t="s">
        <v>27</v>
      </c>
      <c r="Y72" s="42" t="s">
        <v>27</v>
      </c>
    </row>
    <row r="73" spans="1:25" ht="30">
      <c r="A73" s="33">
        <v>64</v>
      </c>
      <c r="B73" s="24" t="s">
        <v>36</v>
      </c>
      <c r="C73" s="41" t="s">
        <v>5</v>
      </c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>
        <v>5.766</v>
      </c>
      <c r="W73" s="42">
        <v>4.183</v>
      </c>
      <c r="X73" s="42" t="s">
        <v>27</v>
      </c>
      <c r="Y73" s="42" t="s">
        <v>27</v>
      </c>
    </row>
    <row r="74" spans="1:25" ht="16.5" customHeight="1">
      <c r="A74" s="39">
        <v>65</v>
      </c>
      <c r="B74" s="57" t="s">
        <v>18</v>
      </c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</row>
    <row r="75" spans="1:25" ht="30">
      <c r="A75" s="33">
        <v>66</v>
      </c>
      <c r="B75" s="24" t="s">
        <v>10</v>
      </c>
      <c r="C75" s="41" t="s">
        <v>11</v>
      </c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 t="s">
        <v>27</v>
      </c>
      <c r="Y75" s="42" t="s">
        <v>27</v>
      </c>
    </row>
    <row r="76" spans="1:25" ht="30">
      <c r="A76" s="39">
        <v>67</v>
      </c>
      <c r="B76" s="43" t="s">
        <v>20</v>
      </c>
      <c r="C76" s="41" t="s">
        <v>30</v>
      </c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 t="s">
        <v>27</v>
      </c>
      <c r="Y76" s="42" t="s">
        <v>27</v>
      </c>
    </row>
    <row r="77" spans="1:25" ht="30">
      <c r="A77" s="33">
        <v>68</v>
      </c>
      <c r="B77" s="24" t="s">
        <v>36</v>
      </c>
      <c r="C77" s="41" t="s">
        <v>5</v>
      </c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 t="s">
        <v>27</v>
      </c>
      <c r="W77" s="42" t="s">
        <v>27</v>
      </c>
      <c r="X77" s="42" t="s">
        <v>27</v>
      </c>
      <c r="Y77" s="42" t="s">
        <v>27</v>
      </c>
    </row>
    <row r="78" spans="1:25" ht="15">
      <c r="A78" s="39">
        <v>69</v>
      </c>
      <c r="B78" s="57" t="s">
        <v>19</v>
      </c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</row>
    <row r="79" spans="1:25" ht="30">
      <c r="A79" s="33">
        <v>70</v>
      </c>
      <c r="B79" s="24" t="s">
        <v>10</v>
      </c>
      <c r="C79" s="41" t="s">
        <v>11</v>
      </c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 t="s">
        <v>27</v>
      </c>
      <c r="Y79" s="42" t="s">
        <v>27</v>
      </c>
    </row>
    <row r="80" spans="1:25" ht="30">
      <c r="A80" s="39">
        <v>71</v>
      </c>
      <c r="B80" s="43" t="s">
        <v>20</v>
      </c>
      <c r="C80" s="41" t="s">
        <v>30</v>
      </c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>
        <v>3</v>
      </c>
      <c r="W80" s="42">
        <v>3</v>
      </c>
      <c r="X80" s="42" t="s">
        <v>27</v>
      </c>
      <c r="Y80" s="42" t="s">
        <v>27</v>
      </c>
    </row>
    <row r="81" spans="1:25" ht="30">
      <c r="A81" s="33">
        <v>72</v>
      </c>
      <c r="B81" s="24" t="s">
        <v>36</v>
      </c>
      <c r="C81" s="41" t="s">
        <v>5</v>
      </c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>
        <v>2.9</v>
      </c>
      <c r="W81" s="42">
        <v>3.1</v>
      </c>
      <c r="X81" s="42" t="s">
        <v>27</v>
      </c>
      <c r="Y81" s="42" t="s">
        <v>27</v>
      </c>
    </row>
    <row r="82" spans="1:24" ht="15">
      <c r="A82" s="59"/>
      <c r="B82" s="67"/>
      <c r="C82" s="68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</row>
    <row r="83" spans="1:24" ht="15.75">
      <c r="A83" s="59"/>
      <c r="B83" s="21" t="s">
        <v>13</v>
      </c>
      <c r="C83" s="22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4"/>
      <c r="Q83" s="4"/>
      <c r="R83" s="4"/>
      <c r="S83" s="4"/>
      <c r="T83" s="4"/>
      <c r="U83" s="4"/>
      <c r="V83" s="4"/>
      <c r="W83" s="4"/>
      <c r="X83" s="4"/>
    </row>
    <row r="84" spans="1:24" ht="15.75">
      <c r="A84" s="59"/>
      <c r="B84" s="21"/>
      <c r="C84" s="22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4"/>
      <c r="Q84" s="4"/>
      <c r="R84" s="4"/>
      <c r="S84" s="4"/>
      <c r="T84" s="4"/>
      <c r="U84" s="4"/>
      <c r="V84" s="4"/>
      <c r="W84" s="4"/>
      <c r="X84" s="4"/>
    </row>
    <row r="85" spans="1:24" ht="30">
      <c r="A85" s="60"/>
      <c r="B85" s="24" t="s">
        <v>8</v>
      </c>
      <c r="C85" s="70"/>
      <c r="D85" s="71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4"/>
      <c r="Q85" s="4"/>
      <c r="R85" s="4"/>
      <c r="S85" s="4"/>
      <c r="T85" s="4"/>
      <c r="U85" s="4"/>
      <c r="V85" s="4"/>
      <c r="W85" s="4"/>
      <c r="X85" s="4"/>
    </row>
    <row r="86" spans="1:24" ht="15">
      <c r="A86" s="59"/>
      <c r="B86" s="16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4"/>
      <c r="Q86" s="4"/>
      <c r="R86" s="4"/>
      <c r="S86" s="4"/>
      <c r="T86" s="4"/>
      <c r="U86" s="4"/>
      <c r="V86" s="4"/>
      <c r="W86" s="4"/>
      <c r="X86" s="4"/>
    </row>
    <row r="87" spans="1:25" ht="15.75">
      <c r="A87" s="33">
        <v>73</v>
      </c>
      <c r="B87" s="62" t="s">
        <v>9</v>
      </c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</row>
    <row r="88" spans="1:25" ht="15">
      <c r="A88" s="33">
        <v>74</v>
      </c>
      <c r="B88" s="53"/>
      <c r="C88" s="41" t="s">
        <v>2</v>
      </c>
      <c r="D88" s="53">
        <v>2001</v>
      </c>
      <c r="E88" s="53">
        <v>2002</v>
      </c>
      <c r="F88" s="53">
        <v>2003</v>
      </c>
      <c r="G88" s="53">
        <v>2004</v>
      </c>
      <c r="H88" s="53">
        <v>2005</v>
      </c>
      <c r="I88" s="53">
        <v>2006</v>
      </c>
      <c r="J88" s="53">
        <v>2007</v>
      </c>
      <c r="K88" s="53">
        <v>2008</v>
      </c>
      <c r="L88" s="53">
        <v>2009</v>
      </c>
      <c r="M88" s="53">
        <v>2010</v>
      </c>
      <c r="N88" s="53">
        <v>2011</v>
      </c>
      <c r="O88" s="53">
        <v>2012</v>
      </c>
      <c r="P88" s="55">
        <v>2013</v>
      </c>
      <c r="Q88" s="55">
        <v>2014</v>
      </c>
      <c r="R88" s="55">
        <v>2015</v>
      </c>
      <c r="S88" s="55">
        <v>2016</v>
      </c>
      <c r="T88" s="55">
        <v>2017</v>
      </c>
      <c r="U88" s="55">
        <v>2018</v>
      </c>
      <c r="V88" s="55">
        <v>2019</v>
      </c>
      <c r="W88" s="55">
        <v>2020</v>
      </c>
      <c r="X88" s="55">
        <v>2021</v>
      </c>
      <c r="Y88" s="55">
        <v>2022</v>
      </c>
    </row>
    <row r="89" spans="1:24" ht="15">
      <c r="A89" s="39">
        <v>75</v>
      </c>
      <c r="B89" s="65" t="s">
        <v>16</v>
      </c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72"/>
      <c r="X89" s="73"/>
    </row>
    <row r="90" spans="1:25" ht="30">
      <c r="A90" s="33">
        <v>76</v>
      </c>
      <c r="B90" s="24" t="s">
        <v>10</v>
      </c>
      <c r="C90" s="41" t="s">
        <v>11</v>
      </c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</row>
    <row r="91" spans="1:25" ht="30">
      <c r="A91" s="33">
        <v>77</v>
      </c>
      <c r="B91" s="43" t="s">
        <v>20</v>
      </c>
      <c r="C91" s="41" t="s">
        <v>30</v>
      </c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</row>
    <row r="92" spans="1:25" ht="30">
      <c r="A92" s="39">
        <v>78</v>
      </c>
      <c r="B92" s="24" t="s">
        <v>21</v>
      </c>
      <c r="C92" s="41" t="s">
        <v>3</v>
      </c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</row>
    <row r="93" spans="1:24" ht="15">
      <c r="A93" s="33">
        <v>79</v>
      </c>
      <c r="B93" s="65" t="s">
        <v>17</v>
      </c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72"/>
      <c r="X93" s="73"/>
    </row>
    <row r="94" spans="1:25" ht="30">
      <c r="A94" s="33">
        <v>80</v>
      </c>
      <c r="B94" s="24" t="s">
        <v>10</v>
      </c>
      <c r="C94" s="41" t="s">
        <v>11</v>
      </c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</row>
    <row r="95" spans="1:25" ht="30">
      <c r="A95" s="39">
        <v>81</v>
      </c>
      <c r="B95" s="43" t="s">
        <v>20</v>
      </c>
      <c r="C95" s="41" t="s">
        <v>30</v>
      </c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</row>
    <row r="96" spans="1:25" ht="30">
      <c r="A96" s="33">
        <v>82</v>
      </c>
      <c r="B96" s="24" t="s">
        <v>21</v>
      </c>
      <c r="C96" s="41" t="s">
        <v>3</v>
      </c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</row>
    <row r="97" spans="1:24" ht="15">
      <c r="A97" s="33">
        <v>83</v>
      </c>
      <c r="B97" s="65" t="s">
        <v>18</v>
      </c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72"/>
      <c r="X97" s="73"/>
    </row>
    <row r="98" spans="1:25" ht="30">
      <c r="A98" s="39">
        <v>84</v>
      </c>
      <c r="B98" s="24" t="s">
        <v>10</v>
      </c>
      <c r="C98" s="41" t="s">
        <v>11</v>
      </c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</row>
    <row r="99" spans="1:25" ht="30">
      <c r="A99" s="33">
        <v>85</v>
      </c>
      <c r="B99" s="43" t="s">
        <v>20</v>
      </c>
      <c r="C99" s="41" t="s">
        <v>30</v>
      </c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</row>
    <row r="100" spans="1:25" ht="30">
      <c r="A100" s="33">
        <v>86</v>
      </c>
      <c r="B100" s="24" t="s">
        <v>21</v>
      </c>
      <c r="C100" s="41" t="s">
        <v>3</v>
      </c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</row>
    <row r="101" spans="1:24" ht="15">
      <c r="A101" s="39">
        <v>87</v>
      </c>
      <c r="B101" s="65" t="s">
        <v>19</v>
      </c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72"/>
      <c r="X101" s="73"/>
    </row>
    <row r="102" spans="1:25" ht="30">
      <c r="A102" s="33">
        <v>88</v>
      </c>
      <c r="B102" s="24" t="s">
        <v>10</v>
      </c>
      <c r="C102" s="41" t="s">
        <v>11</v>
      </c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</row>
    <row r="103" spans="1:25" ht="30">
      <c r="A103" s="33">
        <v>89</v>
      </c>
      <c r="B103" s="43" t="s">
        <v>20</v>
      </c>
      <c r="C103" s="41" t="s">
        <v>30</v>
      </c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</row>
    <row r="104" spans="1:25" ht="30">
      <c r="A104" s="39">
        <v>90</v>
      </c>
      <c r="B104" s="24" t="s">
        <v>21</v>
      </c>
      <c r="C104" s="41" t="s">
        <v>3</v>
      </c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</row>
    <row r="105" spans="1:25" ht="15.75">
      <c r="A105" s="33">
        <v>91</v>
      </c>
      <c r="B105" s="74" t="s">
        <v>4</v>
      </c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</row>
    <row r="106" spans="1:25" ht="15">
      <c r="A106" s="33">
        <v>92</v>
      </c>
      <c r="B106" s="53"/>
      <c r="C106" s="64" t="s">
        <v>2</v>
      </c>
      <c r="D106" s="53">
        <v>2001</v>
      </c>
      <c r="E106" s="53">
        <v>2002</v>
      </c>
      <c r="F106" s="53">
        <v>2003</v>
      </c>
      <c r="G106" s="53">
        <v>2004</v>
      </c>
      <c r="H106" s="53">
        <v>2005</v>
      </c>
      <c r="I106" s="53">
        <v>2006</v>
      </c>
      <c r="J106" s="53">
        <v>2007</v>
      </c>
      <c r="K106" s="53">
        <v>2008</v>
      </c>
      <c r="L106" s="53">
        <v>2009</v>
      </c>
      <c r="M106" s="53">
        <v>2010</v>
      </c>
      <c r="N106" s="53">
        <v>2011</v>
      </c>
      <c r="O106" s="53">
        <v>2012</v>
      </c>
      <c r="P106" s="55">
        <v>2013</v>
      </c>
      <c r="Q106" s="55">
        <v>2014</v>
      </c>
      <c r="R106" s="55">
        <v>2015</v>
      </c>
      <c r="S106" s="55">
        <v>2016</v>
      </c>
      <c r="T106" s="55">
        <v>2017</v>
      </c>
      <c r="U106" s="55">
        <v>2018</v>
      </c>
      <c r="V106" s="55">
        <v>2019</v>
      </c>
      <c r="W106" s="55">
        <v>2020</v>
      </c>
      <c r="X106" s="55">
        <v>2021</v>
      </c>
      <c r="Y106" s="55">
        <v>2022</v>
      </c>
    </row>
    <row r="107" spans="1:24" ht="15">
      <c r="A107" s="39">
        <v>93</v>
      </c>
      <c r="B107" s="65" t="s">
        <v>16</v>
      </c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72"/>
      <c r="X107" s="73"/>
    </row>
    <row r="108" spans="1:25" ht="30">
      <c r="A108" s="33">
        <v>94</v>
      </c>
      <c r="B108" s="24" t="s">
        <v>10</v>
      </c>
      <c r="C108" s="41" t="s">
        <v>11</v>
      </c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</row>
    <row r="109" spans="1:25" ht="30">
      <c r="A109" s="33">
        <v>95</v>
      </c>
      <c r="B109" s="43" t="s">
        <v>20</v>
      </c>
      <c r="C109" s="41" t="s">
        <v>30</v>
      </c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</row>
    <row r="110" spans="1:25" ht="15">
      <c r="A110" s="39">
        <v>96</v>
      </c>
      <c r="B110" s="24" t="s">
        <v>22</v>
      </c>
      <c r="C110" s="41" t="s">
        <v>5</v>
      </c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</row>
    <row r="111" spans="1:24" ht="15">
      <c r="A111" s="33">
        <v>97</v>
      </c>
      <c r="B111" s="65" t="s">
        <v>17</v>
      </c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72"/>
      <c r="X111" s="73"/>
    </row>
    <row r="112" spans="1:25" ht="30">
      <c r="A112" s="33">
        <v>98</v>
      </c>
      <c r="B112" s="24" t="s">
        <v>10</v>
      </c>
      <c r="C112" s="41" t="s">
        <v>11</v>
      </c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</row>
    <row r="113" spans="1:25" ht="30">
      <c r="A113" s="39">
        <v>99</v>
      </c>
      <c r="B113" s="43" t="s">
        <v>20</v>
      </c>
      <c r="C113" s="41" t="s">
        <v>30</v>
      </c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</row>
    <row r="114" spans="1:25" ht="15">
      <c r="A114" s="33">
        <v>100</v>
      </c>
      <c r="B114" s="24" t="s">
        <v>22</v>
      </c>
      <c r="C114" s="41" t="s">
        <v>5</v>
      </c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</row>
    <row r="115" spans="1:24" ht="15">
      <c r="A115" s="33">
        <v>101</v>
      </c>
      <c r="B115" s="65" t="s">
        <v>18</v>
      </c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72"/>
      <c r="X115" s="73"/>
    </row>
    <row r="116" spans="1:25" ht="30">
      <c r="A116" s="39">
        <v>102</v>
      </c>
      <c r="B116" s="24" t="s">
        <v>10</v>
      </c>
      <c r="C116" s="41" t="s">
        <v>11</v>
      </c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</row>
    <row r="117" spans="1:25" ht="30">
      <c r="A117" s="33">
        <v>103</v>
      </c>
      <c r="B117" s="43" t="s">
        <v>20</v>
      </c>
      <c r="C117" s="41" t="s">
        <v>30</v>
      </c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</row>
    <row r="118" spans="1:25" ht="15">
      <c r="A118" s="33">
        <v>104</v>
      </c>
      <c r="B118" s="24" t="s">
        <v>22</v>
      </c>
      <c r="C118" s="41" t="s">
        <v>5</v>
      </c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</row>
    <row r="119" spans="1:24" ht="15">
      <c r="A119" s="39">
        <v>105</v>
      </c>
      <c r="B119" s="65" t="s">
        <v>19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72"/>
      <c r="X119" s="73"/>
    </row>
    <row r="120" spans="1:25" ht="30">
      <c r="A120" s="33">
        <v>106</v>
      </c>
      <c r="B120" s="24" t="s">
        <v>10</v>
      </c>
      <c r="C120" s="41" t="s">
        <v>11</v>
      </c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</row>
    <row r="121" spans="1:25" ht="30">
      <c r="A121" s="33">
        <v>107</v>
      </c>
      <c r="B121" s="43" t="s">
        <v>20</v>
      </c>
      <c r="C121" s="41" t="s">
        <v>30</v>
      </c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</row>
    <row r="122" spans="1:25" ht="15">
      <c r="A122" s="39">
        <v>108</v>
      </c>
      <c r="B122" s="24" t="s">
        <v>22</v>
      </c>
      <c r="C122" s="41" t="s">
        <v>5</v>
      </c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</row>
    <row r="123" spans="1:24" ht="15">
      <c r="A123" s="59"/>
      <c r="B123" s="16"/>
      <c r="C123" s="15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15.75">
      <c r="A124" s="59"/>
      <c r="B124" s="21" t="s">
        <v>14</v>
      </c>
      <c r="C124" s="22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5.75">
      <c r="A125" s="59"/>
      <c r="B125" s="21"/>
      <c r="C125" s="22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30">
      <c r="A126" s="76"/>
      <c r="B126" s="24" t="s">
        <v>8</v>
      </c>
      <c r="C126" s="70"/>
      <c r="D126" s="71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15">
      <c r="A127" s="59"/>
      <c r="B127" s="16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4"/>
      <c r="Q127" s="4"/>
      <c r="R127" s="4"/>
      <c r="S127" s="4"/>
      <c r="T127" s="4"/>
      <c r="U127" s="4"/>
      <c r="V127" s="4"/>
      <c r="W127" s="4"/>
      <c r="X127" s="4"/>
    </row>
    <row r="128" spans="1:25" ht="15.75">
      <c r="A128" s="33">
        <v>109</v>
      </c>
      <c r="B128" s="77" t="s">
        <v>9</v>
      </c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</row>
    <row r="129" spans="1:25" ht="15">
      <c r="A129" s="33">
        <v>110</v>
      </c>
      <c r="B129" s="53"/>
      <c r="C129" s="54" t="s">
        <v>2</v>
      </c>
      <c r="D129" s="53">
        <v>2001</v>
      </c>
      <c r="E129" s="53">
        <v>2002</v>
      </c>
      <c r="F129" s="53">
        <v>2003</v>
      </c>
      <c r="G129" s="53">
        <v>2004</v>
      </c>
      <c r="H129" s="53">
        <v>2005</v>
      </c>
      <c r="I129" s="53">
        <v>2006</v>
      </c>
      <c r="J129" s="53">
        <v>2007</v>
      </c>
      <c r="K129" s="53">
        <v>2008</v>
      </c>
      <c r="L129" s="53">
        <v>2009</v>
      </c>
      <c r="M129" s="53">
        <v>2010</v>
      </c>
      <c r="N129" s="53">
        <v>2011</v>
      </c>
      <c r="O129" s="53">
        <v>2012</v>
      </c>
      <c r="P129" s="55">
        <v>2013</v>
      </c>
      <c r="Q129" s="55">
        <v>2014</v>
      </c>
      <c r="R129" s="55">
        <v>2015</v>
      </c>
      <c r="S129" s="55">
        <v>2016</v>
      </c>
      <c r="T129" s="55">
        <v>2017</v>
      </c>
      <c r="U129" s="55">
        <v>2018</v>
      </c>
      <c r="V129" s="55">
        <v>2019</v>
      </c>
      <c r="W129" s="55">
        <v>2020</v>
      </c>
      <c r="X129" s="55">
        <v>2021</v>
      </c>
      <c r="Y129" s="55">
        <v>2022</v>
      </c>
    </row>
    <row r="130" spans="1:24" ht="15">
      <c r="A130" s="33">
        <v>111</v>
      </c>
      <c r="B130" s="65" t="s">
        <v>16</v>
      </c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72"/>
      <c r="X130" s="73"/>
    </row>
    <row r="131" spans="1:25" ht="30">
      <c r="A131" s="33">
        <v>112</v>
      </c>
      <c r="B131" s="24" t="s">
        <v>10</v>
      </c>
      <c r="C131" s="41" t="s">
        <v>11</v>
      </c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</row>
    <row r="132" spans="1:25" ht="30">
      <c r="A132" s="33">
        <v>113</v>
      </c>
      <c r="B132" s="43" t="s">
        <v>20</v>
      </c>
      <c r="C132" s="41" t="s">
        <v>30</v>
      </c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</row>
    <row r="133" spans="1:25" ht="30">
      <c r="A133" s="33">
        <v>114</v>
      </c>
      <c r="B133" s="24" t="s">
        <v>21</v>
      </c>
      <c r="C133" s="41" t="s">
        <v>3</v>
      </c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</row>
    <row r="134" spans="1:24" ht="15">
      <c r="A134" s="33">
        <v>115</v>
      </c>
      <c r="B134" s="65" t="s">
        <v>17</v>
      </c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72"/>
      <c r="X134" s="73"/>
    </row>
    <row r="135" spans="1:25" ht="30">
      <c r="A135" s="33">
        <v>116</v>
      </c>
      <c r="B135" s="24" t="s">
        <v>10</v>
      </c>
      <c r="C135" s="41" t="s">
        <v>11</v>
      </c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</row>
    <row r="136" spans="1:25" ht="30">
      <c r="A136" s="33">
        <v>117</v>
      </c>
      <c r="B136" s="43" t="s">
        <v>20</v>
      </c>
      <c r="C136" s="41" t="s">
        <v>30</v>
      </c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</row>
    <row r="137" spans="1:25" ht="30">
      <c r="A137" s="33">
        <v>118</v>
      </c>
      <c r="B137" s="24" t="s">
        <v>21</v>
      </c>
      <c r="C137" s="41" t="s">
        <v>3</v>
      </c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</row>
    <row r="138" spans="1:24" ht="15">
      <c r="A138" s="33">
        <v>119</v>
      </c>
      <c r="B138" s="65" t="s">
        <v>18</v>
      </c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72"/>
      <c r="X138" s="73"/>
    </row>
    <row r="139" spans="1:25" ht="30">
      <c r="A139" s="33">
        <v>120</v>
      </c>
      <c r="B139" s="24" t="s">
        <v>10</v>
      </c>
      <c r="C139" s="41" t="s">
        <v>11</v>
      </c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</row>
    <row r="140" spans="1:25" ht="30">
      <c r="A140" s="33">
        <v>121</v>
      </c>
      <c r="B140" s="43" t="s">
        <v>20</v>
      </c>
      <c r="C140" s="41" t="s">
        <v>30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</row>
    <row r="141" spans="1:25" ht="30">
      <c r="A141" s="33">
        <v>122</v>
      </c>
      <c r="B141" s="24" t="s">
        <v>21</v>
      </c>
      <c r="C141" s="41" t="s">
        <v>3</v>
      </c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</row>
    <row r="142" spans="1:24" ht="15">
      <c r="A142" s="33">
        <v>123</v>
      </c>
      <c r="B142" s="65" t="s">
        <v>19</v>
      </c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72"/>
      <c r="X142" s="73"/>
    </row>
    <row r="143" spans="1:25" ht="30">
      <c r="A143" s="33">
        <v>124</v>
      </c>
      <c r="B143" s="24" t="s">
        <v>10</v>
      </c>
      <c r="C143" s="41" t="s">
        <v>11</v>
      </c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</row>
    <row r="144" spans="1:25" ht="30">
      <c r="A144" s="33">
        <v>125</v>
      </c>
      <c r="B144" s="43" t="s">
        <v>20</v>
      </c>
      <c r="C144" s="41" t="s">
        <v>30</v>
      </c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</row>
    <row r="145" spans="1:25" ht="30">
      <c r="A145" s="33">
        <v>126</v>
      </c>
      <c r="B145" s="24" t="s">
        <v>21</v>
      </c>
      <c r="C145" s="41" t="s">
        <v>3</v>
      </c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</row>
    <row r="146" spans="1:25" ht="15.75">
      <c r="A146" s="33">
        <v>127</v>
      </c>
      <c r="B146" s="74" t="s">
        <v>4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</row>
    <row r="147" spans="1:25" ht="15">
      <c r="A147" s="33">
        <v>128</v>
      </c>
      <c r="B147" s="53"/>
      <c r="C147" s="54" t="s">
        <v>2</v>
      </c>
      <c r="D147" s="53">
        <v>2001</v>
      </c>
      <c r="E147" s="53">
        <v>2002</v>
      </c>
      <c r="F147" s="53">
        <v>2003</v>
      </c>
      <c r="G147" s="53">
        <v>2004</v>
      </c>
      <c r="H147" s="53">
        <v>2005</v>
      </c>
      <c r="I147" s="53">
        <v>2006</v>
      </c>
      <c r="J147" s="53">
        <v>2007</v>
      </c>
      <c r="K147" s="53">
        <v>2008</v>
      </c>
      <c r="L147" s="53">
        <v>2009</v>
      </c>
      <c r="M147" s="53">
        <v>2010</v>
      </c>
      <c r="N147" s="53">
        <v>2011</v>
      </c>
      <c r="O147" s="53">
        <v>2012</v>
      </c>
      <c r="P147" s="55">
        <v>2013</v>
      </c>
      <c r="Q147" s="55">
        <v>2014</v>
      </c>
      <c r="R147" s="55">
        <v>2015</v>
      </c>
      <c r="S147" s="55">
        <v>2016</v>
      </c>
      <c r="T147" s="55">
        <v>2017</v>
      </c>
      <c r="U147" s="55">
        <v>2018</v>
      </c>
      <c r="V147" s="55">
        <v>2019</v>
      </c>
      <c r="W147" s="55">
        <v>2020</v>
      </c>
      <c r="X147" s="55">
        <v>2021</v>
      </c>
      <c r="Y147" s="55">
        <v>2022</v>
      </c>
    </row>
    <row r="148" spans="1:24" ht="15">
      <c r="A148" s="33">
        <v>129</v>
      </c>
      <c r="B148" s="65" t="s">
        <v>16</v>
      </c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72"/>
      <c r="X148" s="73"/>
    </row>
    <row r="149" spans="1:25" ht="30">
      <c r="A149" s="33">
        <v>130</v>
      </c>
      <c r="B149" s="24" t="s">
        <v>10</v>
      </c>
      <c r="C149" s="41" t="s">
        <v>11</v>
      </c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</row>
    <row r="150" spans="1:25" ht="30">
      <c r="A150" s="33">
        <v>131</v>
      </c>
      <c r="B150" s="43" t="s">
        <v>20</v>
      </c>
      <c r="C150" s="41" t="s">
        <v>30</v>
      </c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</row>
    <row r="151" spans="1:25" ht="15">
      <c r="A151" s="33">
        <v>132</v>
      </c>
      <c r="B151" s="24" t="s">
        <v>22</v>
      </c>
      <c r="C151" s="41" t="s">
        <v>5</v>
      </c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</row>
    <row r="152" spans="1:24" ht="15">
      <c r="A152" s="33">
        <v>133</v>
      </c>
      <c r="B152" s="65" t="s">
        <v>17</v>
      </c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72"/>
      <c r="X152" s="73"/>
    </row>
    <row r="153" spans="1:25" ht="30">
      <c r="A153" s="33">
        <v>134</v>
      </c>
      <c r="B153" s="24" t="s">
        <v>10</v>
      </c>
      <c r="C153" s="41" t="s">
        <v>11</v>
      </c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</row>
    <row r="154" spans="1:25" ht="30">
      <c r="A154" s="33">
        <v>135</v>
      </c>
      <c r="B154" s="43" t="s">
        <v>20</v>
      </c>
      <c r="C154" s="41" t="s">
        <v>30</v>
      </c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</row>
    <row r="155" spans="1:25" ht="15">
      <c r="A155" s="33">
        <v>136</v>
      </c>
      <c r="B155" s="24" t="s">
        <v>22</v>
      </c>
      <c r="C155" s="41" t="s">
        <v>5</v>
      </c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</row>
    <row r="156" spans="1:24" ht="15">
      <c r="A156" s="33">
        <v>137</v>
      </c>
      <c r="B156" s="65" t="s">
        <v>18</v>
      </c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72"/>
      <c r="X156" s="73"/>
    </row>
    <row r="157" spans="1:25" ht="30">
      <c r="A157" s="33">
        <v>138</v>
      </c>
      <c r="B157" s="24" t="s">
        <v>10</v>
      </c>
      <c r="C157" s="41" t="s">
        <v>11</v>
      </c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</row>
    <row r="158" spans="1:25" ht="30">
      <c r="A158" s="33">
        <v>139</v>
      </c>
      <c r="B158" s="43" t="s">
        <v>20</v>
      </c>
      <c r="C158" s="41" t="s">
        <v>30</v>
      </c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</row>
    <row r="159" spans="1:25" ht="15">
      <c r="A159" s="33">
        <v>140</v>
      </c>
      <c r="B159" s="24" t="s">
        <v>22</v>
      </c>
      <c r="C159" s="41" t="s">
        <v>5</v>
      </c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</row>
    <row r="160" spans="1:24" ht="15">
      <c r="A160" s="33">
        <v>141</v>
      </c>
      <c r="B160" s="65" t="s">
        <v>19</v>
      </c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72"/>
      <c r="X160" s="73"/>
    </row>
    <row r="161" spans="1:25" ht="30">
      <c r="A161" s="33">
        <v>142</v>
      </c>
      <c r="B161" s="24" t="s">
        <v>10</v>
      </c>
      <c r="C161" s="41" t="s">
        <v>11</v>
      </c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</row>
    <row r="162" spans="1:25" ht="30">
      <c r="A162" s="33">
        <v>143</v>
      </c>
      <c r="B162" s="43" t="s">
        <v>20</v>
      </c>
      <c r="C162" s="41" t="s">
        <v>30</v>
      </c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</row>
    <row r="163" spans="1:25" ht="15">
      <c r="A163" s="33">
        <v>144</v>
      </c>
      <c r="B163" s="24" t="s">
        <v>22</v>
      </c>
      <c r="C163" s="41" t="s">
        <v>5</v>
      </c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</row>
    <row r="164" spans="1:24" ht="15">
      <c r="A164" s="59"/>
      <c r="B164" s="16"/>
      <c r="C164" s="15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15.75">
      <c r="A165" s="59"/>
      <c r="B165" s="21" t="s">
        <v>15</v>
      </c>
      <c r="C165" s="22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15.75">
      <c r="A166" s="59"/>
      <c r="B166" s="21"/>
      <c r="C166" s="22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30">
      <c r="A167" s="76"/>
      <c r="B167" s="24" t="s">
        <v>8</v>
      </c>
      <c r="C167" s="70"/>
      <c r="D167" s="71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15">
      <c r="A168" s="59"/>
      <c r="B168" s="16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4"/>
      <c r="Q168" s="4"/>
      <c r="R168" s="4"/>
      <c r="S168" s="4"/>
      <c r="T168" s="4"/>
      <c r="U168" s="4"/>
      <c r="V168" s="4"/>
      <c r="W168" s="4"/>
      <c r="X168" s="4"/>
    </row>
    <row r="169" spans="1:25" ht="15.75">
      <c r="A169" s="33">
        <v>145</v>
      </c>
      <c r="B169" s="77" t="s">
        <v>9</v>
      </c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</row>
    <row r="170" spans="1:25" ht="15">
      <c r="A170" s="33">
        <v>146</v>
      </c>
      <c r="B170" s="53"/>
      <c r="C170" s="41" t="s">
        <v>2</v>
      </c>
      <c r="D170" s="53">
        <v>2001</v>
      </c>
      <c r="E170" s="53">
        <v>2002</v>
      </c>
      <c r="F170" s="53">
        <v>2003</v>
      </c>
      <c r="G170" s="53">
        <v>2004</v>
      </c>
      <c r="H170" s="53">
        <v>2005</v>
      </c>
      <c r="I170" s="53">
        <v>2006</v>
      </c>
      <c r="J170" s="53">
        <v>2007</v>
      </c>
      <c r="K170" s="53">
        <v>2008</v>
      </c>
      <c r="L170" s="53">
        <v>2009</v>
      </c>
      <c r="M170" s="53">
        <v>2010</v>
      </c>
      <c r="N170" s="53">
        <v>2011</v>
      </c>
      <c r="O170" s="53">
        <v>2012</v>
      </c>
      <c r="P170" s="55">
        <v>2013</v>
      </c>
      <c r="Q170" s="55">
        <v>2014</v>
      </c>
      <c r="R170" s="55">
        <v>2015</v>
      </c>
      <c r="S170" s="55">
        <v>2016</v>
      </c>
      <c r="T170" s="55">
        <v>2017</v>
      </c>
      <c r="U170" s="55">
        <v>2018</v>
      </c>
      <c r="V170" s="55">
        <v>2019</v>
      </c>
      <c r="W170" s="55">
        <v>2020</v>
      </c>
      <c r="X170" s="55">
        <v>2021</v>
      </c>
      <c r="Y170" s="55">
        <v>2022</v>
      </c>
    </row>
    <row r="171" spans="1:24" ht="15">
      <c r="A171" s="33">
        <v>147</v>
      </c>
      <c r="B171" s="65" t="s">
        <v>16</v>
      </c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72"/>
      <c r="X171" s="73"/>
    </row>
    <row r="172" spans="1:25" ht="30">
      <c r="A172" s="33">
        <v>148</v>
      </c>
      <c r="B172" s="24" t="s">
        <v>10</v>
      </c>
      <c r="C172" s="41" t="s">
        <v>11</v>
      </c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</row>
    <row r="173" spans="1:25" ht="30">
      <c r="A173" s="33">
        <v>149</v>
      </c>
      <c r="B173" s="43" t="s">
        <v>20</v>
      </c>
      <c r="C173" s="41" t="s">
        <v>30</v>
      </c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</row>
    <row r="174" spans="1:25" ht="30">
      <c r="A174" s="33">
        <v>150</v>
      </c>
      <c r="B174" s="24" t="s">
        <v>21</v>
      </c>
      <c r="C174" s="41" t="s">
        <v>5</v>
      </c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</row>
    <row r="175" spans="1:24" ht="15">
      <c r="A175" s="33">
        <v>151</v>
      </c>
      <c r="B175" s="65" t="s">
        <v>17</v>
      </c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72"/>
      <c r="X175" s="73"/>
    </row>
    <row r="176" spans="1:25" ht="30">
      <c r="A176" s="33">
        <v>152</v>
      </c>
      <c r="B176" s="24" t="s">
        <v>10</v>
      </c>
      <c r="C176" s="41" t="s">
        <v>11</v>
      </c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</row>
    <row r="177" spans="1:25" ht="30">
      <c r="A177" s="33">
        <v>153</v>
      </c>
      <c r="B177" s="43" t="s">
        <v>20</v>
      </c>
      <c r="C177" s="41" t="s">
        <v>30</v>
      </c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</row>
    <row r="178" spans="1:25" ht="30">
      <c r="A178" s="33">
        <v>154</v>
      </c>
      <c r="B178" s="24" t="s">
        <v>21</v>
      </c>
      <c r="C178" s="41" t="s">
        <v>5</v>
      </c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</row>
    <row r="179" spans="1:24" ht="15">
      <c r="A179" s="33">
        <v>155</v>
      </c>
      <c r="B179" s="65" t="s">
        <v>18</v>
      </c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73"/>
    </row>
    <row r="180" spans="1:25" ht="30">
      <c r="A180" s="33">
        <v>156</v>
      </c>
      <c r="B180" s="24" t="s">
        <v>10</v>
      </c>
      <c r="C180" s="41" t="s">
        <v>11</v>
      </c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</row>
    <row r="181" spans="1:25" ht="30">
      <c r="A181" s="33">
        <v>157</v>
      </c>
      <c r="B181" s="43" t="s">
        <v>20</v>
      </c>
      <c r="C181" s="41" t="s">
        <v>30</v>
      </c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</row>
    <row r="182" spans="1:25" ht="30">
      <c r="A182" s="33">
        <v>158</v>
      </c>
      <c r="B182" s="24" t="s">
        <v>21</v>
      </c>
      <c r="C182" s="41" t="s">
        <v>5</v>
      </c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</row>
    <row r="183" spans="1:24" ht="15">
      <c r="A183" s="33">
        <v>159</v>
      </c>
      <c r="B183" s="65" t="s">
        <v>19</v>
      </c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72"/>
      <c r="X183" s="73"/>
    </row>
    <row r="184" spans="1:25" ht="30">
      <c r="A184" s="33">
        <v>160</v>
      </c>
      <c r="B184" s="24" t="s">
        <v>10</v>
      </c>
      <c r="C184" s="41" t="s">
        <v>11</v>
      </c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</row>
    <row r="185" spans="1:25" ht="30">
      <c r="A185" s="33">
        <v>161</v>
      </c>
      <c r="B185" s="43" t="s">
        <v>20</v>
      </c>
      <c r="C185" s="41" t="s">
        <v>30</v>
      </c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</row>
    <row r="186" spans="1:25" ht="30">
      <c r="A186" s="33">
        <v>162</v>
      </c>
      <c r="B186" s="24" t="s">
        <v>21</v>
      </c>
      <c r="C186" s="41" t="s">
        <v>5</v>
      </c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</row>
    <row r="187" spans="1:25" ht="15.75">
      <c r="A187" s="33">
        <v>163</v>
      </c>
      <c r="B187" s="74" t="s">
        <v>4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</row>
    <row r="188" spans="1:25" ht="15">
      <c r="A188" s="33">
        <v>164</v>
      </c>
      <c r="B188" s="53"/>
      <c r="C188" s="54" t="s">
        <v>2</v>
      </c>
      <c r="D188" s="53">
        <v>2001</v>
      </c>
      <c r="E188" s="53">
        <v>2002</v>
      </c>
      <c r="F188" s="53">
        <v>2003</v>
      </c>
      <c r="G188" s="53">
        <v>2004</v>
      </c>
      <c r="H188" s="53">
        <v>2005</v>
      </c>
      <c r="I188" s="53">
        <v>2006</v>
      </c>
      <c r="J188" s="53">
        <v>2007</v>
      </c>
      <c r="K188" s="53">
        <v>2008</v>
      </c>
      <c r="L188" s="53">
        <v>2009</v>
      </c>
      <c r="M188" s="53">
        <v>2010</v>
      </c>
      <c r="N188" s="53">
        <v>2011</v>
      </c>
      <c r="O188" s="53">
        <v>2012</v>
      </c>
      <c r="P188" s="55">
        <v>2013</v>
      </c>
      <c r="Q188" s="55">
        <v>2014</v>
      </c>
      <c r="R188" s="55">
        <v>2015</v>
      </c>
      <c r="S188" s="55">
        <v>2016</v>
      </c>
      <c r="T188" s="55">
        <v>2017</v>
      </c>
      <c r="U188" s="55">
        <v>2018</v>
      </c>
      <c r="V188" s="55">
        <v>2019</v>
      </c>
      <c r="W188" s="55">
        <v>2020</v>
      </c>
      <c r="X188" s="55">
        <v>2021</v>
      </c>
      <c r="Y188" s="55">
        <v>2022</v>
      </c>
    </row>
    <row r="189" spans="1:24" ht="15">
      <c r="A189" s="33">
        <v>165</v>
      </c>
      <c r="B189" s="65" t="s">
        <v>16</v>
      </c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72"/>
      <c r="X189" s="73"/>
    </row>
    <row r="190" spans="1:25" ht="30">
      <c r="A190" s="33">
        <v>166</v>
      </c>
      <c r="B190" s="24" t="s">
        <v>10</v>
      </c>
      <c r="C190" s="41" t="s">
        <v>11</v>
      </c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</row>
    <row r="191" spans="1:25" ht="30">
      <c r="A191" s="33">
        <v>167</v>
      </c>
      <c r="B191" s="43" t="s">
        <v>20</v>
      </c>
      <c r="C191" s="41" t="s">
        <v>30</v>
      </c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</row>
    <row r="192" spans="1:25" ht="15">
      <c r="A192" s="33">
        <v>168</v>
      </c>
      <c r="B192" s="24" t="s">
        <v>22</v>
      </c>
      <c r="C192" s="41" t="s">
        <v>5</v>
      </c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</row>
    <row r="193" spans="1:24" ht="15">
      <c r="A193" s="33">
        <v>169</v>
      </c>
      <c r="B193" s="65" t="s">
        <v>17</v>
      </c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72"/>
      <c r="X193" s="73"/>
    </row>
    <row r="194" spans="1:25" ht="30">
      <c r="A194" s="33">
        <v>170</v>
      </c>
      <c r="B194" s="24" t="s">
        <v>10</v>
      </c>
      <c r="C194" s="41" t="s">
        <v>11</v>
      </c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</row>
    <row r="195" spans="1:25" ht="30">
      <c r="A195" s="33">
        <v>171</v>
      </c>
      <c r="B195" s="43" t="s">
        <v>20</v>
      </c>
      <c r="C195" s="41" t="s">
        <v>30</v>
      </c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</row>
    <row r="196" spans="1:25" ht="15">
      <c r="A196" s="33">
        <v>172</v>
      </c>
      <c r="B196" s="24" t="s">
        <v>22</v>
      </c>
      <c r="C196" s="41" t="s">
        <v>5</v>
      </c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</row>
    <row r="197" spans="1:24" ht="15">
      <c r="A197" s="33">
        <v>173</v>
      </c>
      <c r="B197" s="65" t="s">
        <v>18</v>
      </c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72"/>
      <c r="X197" s="73"/>
    </row>
    <row r="198" spans="1:25" ht="30">
      <c r="A198" s="33">
        <v>174</v>
      </c>
      <c r="B198" s="24" t="s">
        <v>10</v>
      </c>
      <c r="C198" s="41" t="s">
        <v>11</v>
      </c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</row>
    <row r="199" spans="1:25" ht="30">
      <c r="A199" s="33">
        <v>175</v>
      </c>
      <c r="B199" s="43" t="s">
        <v>20</v>
      </c>
      <c r="C199" s="41" t="s">
        <v>30</v>
      </c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</row>
    <row r="200" spans="1:25" ht="15">
      <c r="A200" s="33">
        <v>176</v>
      </c>
      <c r="B200" s="24" t="s">
        <v>22</v>
      </c>
      <c r="C200" s="41" t="s">
        <v>5</v>
      </c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</row>
    <row r="201" spans="1:24" ht="15">
      <c r="A201" s="33">
        <v>177</v>
      </c>
      <c r="B201" s="65" t="s">
        <v>19</v>
      </c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72"/>
      <c r="X201" s="73"/>
    </row>
    <row r="202" spans="1:25" ht="30">
      <c r="A202" s="33">
        <v>178</v>
      </c>
      <c r="B202" s="24" t="s">
        <v>10</v>
      </c>
      <c r="C202" s="41" t="s">
        <v>11</v>
      </c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</row>
    <row r="203" spans="1:25" ht="30">
      <c r="A203" s="33">
        <v>179</v>
      </c>
      <c r="B203" s="43" t="s">
        <v>20</v>
      </c>
      <c r="C203" s="41" t="s">
        <v>30</v>
      </c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</row>
    <row r="204" spans="1:25" ht="15">
      <c r="A204" s="33">
        <v>180</v>
      </c>
      <c r="B204" s="24" t="s">
        <v>22</v>
      </c>
      <c r="C204" s="41" t="s">
        <v>5</v>
      </c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</row>
    <row r="205" spans="1:2" ht="15">
      <c r="A205" s="59"/>
      <c r="B205" s="80"/>
    </row>
    <row r="206" spans="1:2" ht="15">
      <c r="A206" s="76"/>
      <c r="B206" s="82" t="s">
        <v>76</v>
      </c>
    </row>
    <row r="207" spans="1:3" ht="15.75">
      <c r="A207" s="59"/>
      <c r="B207" s="83" t="s">
        <v>60</v>
      </c>
      <c r="C207" s="83"/>
    </row>
    <row r="208" spans="1:4" ht="15">
      <c r="A208" s="59"/>
      <c r="B208" s="84"/>
      <c r="C208" s="85"/>
      <c r="D208" s="84"/>
    </row>
    <row r="209" spans="1:21" ht="34.5" customHeight="1">
      <c r="A209" s="59"/>
      <c r="B209" s="86"/>
      <c r="C209" s="86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</row>
    <row r="210" spans="1:4" ht="15">
      <c r="A210" s="76"/>
      <c r="B210" s="84"/>
      <c r="C210" s="85"/>
      <c r="D210" s="84"/>
    </row>
    <row r="211" ht="15">
      <c r="A211" s="59"/>
    </row>
    <row r="212" ht="15">
      <c r="A212" s="59"/>
    </row>
    <row r="213" ht="15">
      <c r="A213" s="59"/>
    </row>
    <row r="214" ht="15">
      <c r="A214" s="76"/>
    </row>
    <row r="215" ht="15">
      <c r="A215" s="59"/>
    </row>
    <row r="216" ht="15">
      <c r="A216" s="59"/>
    </row>
    <row r="217" ht="15">
      <c r="A217" s="59"/>
    </row>
  </sheetData>
  <sheetProtection/>
  <mergeCells count="62">
    <mergeCell ref="B1:Y1"/>
    <mergeCell ref="B46:Y46"/>
    <mergeCell ref="B156:W156"/>
    <mergeCell ref="B8:P8"/>
    <mergeCell ref="C3:D3"/>
    <mergeCell ref="C7:D7"/>
    <mergeCell ref="B23:W23"/>
    <mergeCell ref="C45:O45"/>
    <mergeCell ref="C44:D44"/>
    <mergeCell ref="C85:D85"/>
    <mergeCell ref="B207:C207"/>
    <mergeCell ref="C167:D167"/>
    <mergeCell ref="C168:O168"/>
    <mergeCell ref="C127:O127"/>
    <mergeCell ref="C126:D126"/>
    <mergeCell ref="B70:Y70"/>
    <mergeCell ref="B11:Y11"/>
    <mergeCell ref="B15:Y15"/>
    <mergeCell ref="B19:Y19"/>
    <mergeCell ref="B111:W111"/>
    <mergeCell ref="B25:Y25"/>
    <mergeCell ref="B29:Y29"/>
    <mergeCell ref="B89:W89"/>
    <mergeCell ref="B52:Y52"/>
    <mergeCell ref="B56:Y56"/>
    <mergeCell ref="B66:Y66"/>
    <mergeCell ref="B33:Y33"/>
    <mergeCell ref="B78:Y78"/>
    <mergeCell ref="C86:O86"/>
    <mergeCell ref="B93:W93"/>
    <mergeCell ref="B201:W201"/>
    <mergeCell ref="B171:W171"/>
    <mergeCell ref="B175:W175"/>
    <mergeCell ref="B179:W179"/>
    <mergeCell ref="B183:W183"/>
    <mergeCell ref="B187:Y187"/>
    <mergeCell ref="B189:W189"/>
    <mergeCell ref="B193:W193"/>
    <mergeCell ref="B197:W197"/>
    <mergeCell ref="B9:W9"/>
    <mergeCell ref="B119:W119"/>
    <mergeCell ref="B130:W130"/>
    <mergeCell ref="B134:W134"/>
    <mergeCell ref="B138:W138"/>
    <mergeCell ref="B115:W115"/>
    <mergeCell ref="B60:Y60"/>
    <mergeCell ref="B37:Y37"/>
    <mergeCell ref="B48:Y48"/>
    <mergeCell ref="B97:W97"/>
    <mergeCell ref="B87:Y87"/>
    <mergeCell ref="B64:Y64"/>
    <mergeCell ref="B105:Y105"/>
    <mergeCell ref="B74:Y74"/>
    <mergeCell ref="B128:Y128"/>
    <mergeCell ref="B146:Y146"/>
    <mergeCell ref="B169:Y169"/>
    <mergeCell ref="B101:W101"/>
    <mergeCell ref="B107:W107"/>
    <mergeCell ref="B152:W152"/>
    <mergeCell ref="B142:W142"/>
    <mergeCell ref="B148:W148"/>
    <mergeCell ref="B160:W16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40" r:id="rId1"/>
  <rowBreaks count="2" manualBreakCount="2">
    <brk id="47" max="255" man="1"/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zoomScale="60" zoomScaleNormal="60" zoomScalePageLayoutView="0" workbookViewId="0" topLeftCell="B1">
      <selection activeCell="G22" sqref="G22"/>
    </sheetView>
  </sheetViews>
  <sheetFormatPr defaultColWidth="11.421875" defaultRowHeight="15"/>
  <cols>
    <col min="1" max="1" width="4.28125" style="1" customWidth="1"/>
    <col min="2" max="2" width="31.421875" style="1" customWidth="1"/>
    <col min="3" max="3" width="19.421875" style="1" customWidth="1"/>
    <col min="4" max="20" width="11.421875" style="1" customWidth="1"/>
    <col min="21" max="21" width="18.00390625" style="1" customWidth="1"/>
    <col min="22" max="22" width="15.00390625" style="1" customWidth="1"/>
    <col min="23" max="23" width="16.7109375" style="1" customWidth="1"/>
    <col min="24" max="16384" width="11.421875" style="1" customWidth="1"/>
  </cols>
  <sheetData>
    <row r="1" spans="1:21" ht="18">
      <c r="A1" s="99"/>
      <c r="B1" s="2" t="s">
        <v>29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>
      <c r="A2" s="100"/>
      <c r="B2" s="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5"/>
      <c r="Q2" s="5"/>
      <c r="R2" s="5"/>
      <c r="S2" s="5"/>
      <c r="T2" s="5"/>
      <c r="U2" s="5"/>
    </row>
    <row r="3" spans="1:21" ht="16.5" thickBot="1">
      <c r="A3" s="100"/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5"/>
      <c r="Q3" s="5"/>
      <c r="R3" s="5"/>
      <c r="S3" s="5"/>
      <c r="T3" s="5"/>
      <c r="U3" s="5"/>
    </row>
    <row r="4" spans="1:21" ht="16.5" thickBot="1">
      <c r="A4" s="8"/>
      <c r="B4" s="101" t="s">
        <v>0</v>
      </c>
      <c r="C4" s="102"/>
      <c r="D4" s="103"/>
      <c r="E4" s="11"/>
      <c r="F4" s="11"/>
      <c r="G4" s="11"/>
      <c r="H4" s="11"/>
      <c r="I4" s="12"/>
      <c r="J4" s="12"/>
      <c r="K4" s="12"/>
      <c r="L4" s="12"/>
      <c r="M4" s="11"/>
      <c r="N4" s="11"/>
      <c r="O4" s="11"/>
      <c r="P4" s="5"/>
      <c r="Q4" s="5"/>
      <c r="R4" s="5"/>
      <c r="S4" s="5"/>
      <c r="T4" s="5"/>
      <c r="U4" s="5"/>
    </row>
    <row r="5" spans="1:21" ht="15">
      <c r="A5" s="104"/>
      <c r="B5" s="14"/>
      <c r="C5" s="16"/>
      <c r="D5" s="16"/>
      <c r="E5" s="16"/>
      <c r="F5" s="16"/>
      <c r="G5" s="16"/>
      <c r="H5" s="16"/>
      <c r="I5" s="17"/>
      <c r="J5" s="18"/>
      <c r="K5" s="19"/>
      <c r="L5" s="17"/>
      <c r="M5" s="16"/>
      <c r="N5" s="16"/>
      <c r="O5" s="16"/>
      <c r="P5" s="5"/>
      <c r="Q5" s="5"/>
      <c r="R5" s="5"/>
      <c r="S5" s="5"/>
      <c r="T5" s="5"/>
      <c r="U5" s="5"/>
    </row>
    <row r="6" spans="1:21" ht="16.5" thickBot="1">
      <c r="A6" s="105"/>
      <c r="B6" s="106" t="s">
        <v>1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</row>
    <row r="7" spans="1:25" ht="16.5" customHeight="1" thickBot="1">
      <c r="A7" s="108">
        <v>1</v>
      </c>
      <c r="B7" s="77" t="s">
        <v>38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ht="15.75" thickBot="1">
      <c r="A8" s="109">
        <v>2</v>
      </c>
      <c r="B8" s="110"/>
      <c r="C8" s="110" t="s">
        <v>2</v>
      </c>
      <c r="D8" s="110">
        <v>2001</v>
      </c>
      <c r="E8" s="110">
        <v>2002</v>
      </c>
      <c r="F8" s="110">
        <v>2003</v>
      </c>
      <c r="G8" s="110">
        <v>2004</v>
      </c>
      <c r="H8" s="110">
        <v>2005</v>
      </c>
      <c r="I8" s="110">
        <v>2006</v>
      </c>
      <c r="J8" s="110">
        <v>2007</v>
      </c>
      <c r="K8" s="110">
        <v>2008</v>
      </c>
      <c r="L8" s="110">
        <v>2009</v>
      </c>
      <c r="M8" s="110">
        <v>2010</v>
      </c>
      <c r="N8" s="110">
        <v>2011</v>
      </c>
      <c r="O8" s="110">
        <v>2012</v>
      </c>
      <c r="P8" s="111">
        <v>2013</v>
      </c>
      <c r="Q8" s="111">
        <v>2014</v>
      </c>
      <c r="R8" s="111">
        <v>2015</v>
      </c>
      <c r="S8" s="111">
        <v>2016</v>
      </c>
      <c r="T8" s="111">
        <v>2017</v>
      </c>
      <c r="U8" s="111">
        <v>2018</v>
      </c>
      <c r="V8" s="111">
        <v>2019</v>
      </c>
      <c r="W8" s="111">
        <v>2020</v>
      </c>
      <c r="X8" s="111">
        <v>2021</v>
      </c>
      <c r="Y8" s="111">
        <v>2022</v>
      </c>
    </row>
    <row r="9" spans="1:25" ht="61.5" thickBot="1">
      <c r="A9" s="109">
        <v>3</v>
      </c>
      <c r="B9" s="112" t="s">
        <v>62</v>
      </c>
      <c r="C9" s="113" t="s">
        <v>3</v>
      </c>
      <c r="D9" s="114">
        <f>IF(COUNT('C-12-data'!D14,'C-12-data'!D51,)=0,"n/a",(('C-12-data'!D14+'C-12-data'!D51)/COUNT('C-12-data'!D14,'C-12-data'!D51,)))</f>
        <v>0.04</v>
      </c>
      <c r="E9" s="114" t="str">
        <f>IF(COUNT('C-12-data'!E14,'C-12-data'!E51,'C-12-data'!E92,'C-12-data'!E133,'C-12-data'!E174)=0,"n/a",(('C-12-data'!E14+'C-12-data'!E51+'C-12-data'!E92+'C-12-data'!E133+'C-12-data'!E174)/COUNT('C-12-data'!E14,'C-12-data'!E51,'C-12-data'!E92,'C-12-data'!E133,'C-12-data'!E174)))</f>
        <v>n/a</v>
      </c>
      <c r="F9" s="114" t="str">
        <f>IF(COUNT('C-12-data'!F14,'C-12-data'!F51,'C-12-data'!F92,'C-12-data'!F133,'C-12-data'!F174)=0,"n/a",(('C-12-data'!F14+'C-12-data'!F51+'C-12-data'!F92+'C-12-data'!F133+'C-12-data'!F174)/COUNT('C-12-data'!F14,'C-12-data'!F51,'C-12-data'!F92,'C-12-data'!F133,'C-12-data'!F174)))</f>
        <v>n/a</v>
      </c>
      <c r="G9" s="114" t="str">
        <f>IF(COUNT('C-12-data'!G14,'C-12-data'!G51,'C-12-data'!G92,'C-12-data'!G133,'C-12-data'!G174)=0,"n/a",(('C-12-data'!G14+'C-12-data'!G51+'C-12-data'!G92+'C-12-data'!G133+'C-12-data'!G174)/COUNT('C-12-data'!G14,'C-12-data'!G51,'C-12-data'!G92,'C-12-data'!G133,'C-12-data'!G174)))</f>
        <v>n/a</v>
      </c>
      <c r="H9" s="114" t="str">
        <f>IF(COUNT('C-12-data'!H14,'C-12-data'!H51,'C-12-data'!H92,'C-12-data'!H133,'C-12-data'!H174)=0,"n/a",(('C-12-data'!H14+'C-12-data'!H51+'C-12-data'!H92+'C-12-data'!H133+'C-12-data'!H174)/COUNT('C-12-data'!H14,'C-12-data'!H51,'C-12-data'!H92,'C-12-data'!H133,'C-12-data'!H174)))</f>
        <v>n/a</v>
      </c>
      <c r="I9" s="114" t="str">
        <f>IF(COUNT('C-12-data'!I14,'C-12-data'!I51,'C-12-data'!I92,'C-12-data'!I133,'C-12-data'!I174)=0,"n/a",(('C-12-data'!I14+'C-12-data'!I51+'C-12-data'!I92+'C-12-data'!I133+'C-12-data'!I174)/COUNT('C-12-data'!I14,'C-12-data'!I51,'C-12-data'!I92,'C-12-data'!I133,'C-12-data'!I174)))</f>
        <v>n/a</v>
      </c>
      <c r="J9" s="114" t="str">
        <f>IF(COUNT('C-12-data'!J14,'C-12-data'!J51,'C-12-data'!J92,'C-12-data'!J133,'C-12-data'!J174)=0,"n/a",(('C-12-data'!J14+'C-12-data'!J51+'C-12-data'!J92+'C-12-data'!J133+'C-12-data'!J174)/COUNT('C-12-data'!J14,'C-12-data'!J51,'C-12-data'!J92,'C-12-data'!J133,'C-12-data'!J174)))</f>
        <v>n/a</v>
      </c>
      <c r="K9" s="114" t="str">
        <f>IF(COUNT('C-12-data'!K14,'C-12-data'!K51,'C-12-data'!K92,'C-12-data'!K133,'C-12-data'!K174)=0,"n/a",(('C-12-data'!K14+'C-12-data'!K51+'C-12-data'!K92+'C-12-data'!K133+'C-12-data'!K174)/COUNT('C-12-data'!K14,'C-12-data'!K51,'C-12-data'!K92,'C-12-data'!K133,'C-12-data'!K174)))</f>
        <v>n/a</v>
      </c>
      <c r="L9" s="114">
        <f>IF(COUNT('C-12-data'!L14,'C-12-data'!L51,'C-12-data'!L92,'C-12-data'!L133,'C-12-data'!L174)=0,"n/a",(('C-12-data'!L14+'C-12-data'!L51+'C-12-data'!L92+'C-12-data'!L133+'C-12-data'!L174)/COUNT('C-12-data'!L14,'C-12-data'!L51,'C-12-data'!L92,'C-12-data'!L133,'C-12-data'!L174)))</f>
        <v>0.01</v>
      </c>
      <c r="M9" s="114">
        <f>IF(COUNT('C-12-data'!M14,'C-12-data'!M51,'C-12-data'!M92,'C-12-data'!M133,'C-12-data'!M174)=0,"n/a",(('C-12-data'!M14+'C-12-data'!M51+'C-12-data'!M92+'C-12-data'!M133+'C-12-data'!M174)/COUNT('C-12-data'!M14,'C-12-data'!M51,'C-12-data'!M92,'C-12-data'!M133,'C-12-data'!M174)))</f>
        <v>0.08</v>
      </c>
      <c r="N9" s="114">
        <f>IF(COUNT('C-12-data'!N14,'C-12-data'!N51,'C-12-data'!N92,'C-12-data'!N133,'C-12-data'!N174)=0,"n/a",(('C-12-data'!N14+'C-12-data'!N51+'C-12-data'!N92+'C-12-data'!N133+'C-12-data'!N174)/COUNT('C-12-data'!N14,'C-12-data'!N51,'C-12-data'!N92,'C-12-data'!N133,'C-12-data'!N174)))</f>
        <v>0.01</v>
      </c>
      <c r="O9" s="114">
        <f>IF(COUNT('C-12-data'!O14,'C-12-data'!O51,'C-12-data'!O92,'C-12-data'!O133,'C-12-data'!O174)=0,"n/a",(('C-12-data'!O14+'C-12-data'!O51+'C-12-data'!O92+'C-12-data'!O133+'C-12-data'!O174)/COUNT('C-12-data'!O14,'C-12-data'!O51,'C-12-data'!O92,'C-12-data'!O133,'C-12-data'!O174)))</f>
        <v>0.01</v>
      </c>
      <c r="P9" s="114">
        <f>IF(COUNT('C-12-data'!P14,'C-12-data'!P51,'C-12-data'!P92,'C-12-data'!P133,'C-12-data'!P174)=0,"n/a",(('C-12-data'!P14+'C-12-data'!P51+'C-12-data'!P92+'C-12-data'!P133+'C-12-data'!P174)/COUNT('C-12-data'!P14,'C-12-data'!P51,'C-12-data'!P92,'C-12-data'!P133,'C-12-data'!P174)))</f>
        <v>0.006</v>
      </c>
      <c r="Q9" s="114">
        <f>IF(COUNT('C-12-data'!Q14,'C-12-data'!Q51,'C-12-data'!Q92,'C-12-data'!Q133,'C-12-data'!Q174)=0,"n/a",(('C-12-data'!Q14+'C-12-data'!Q51+'C-12-data'!Q92+'C-12-data'!Q133+'C-12-data'!Q174)/COUNT('C-12-data'!Q14,'C-12-data'!Q51,'C-12-data'!Q92,'C-12-data'!Q133,'C-12-data'!Q174)))</f>
        <v>0.004</v>
      </c>
      <c r="R9" s="114">
        <f>IF(COUNT('C-12-data'!R14,'C-12-data'!R51,'C-12-data'!R92,'C-12-data'!R133,'C-12-data'!R174)=0,"n/a",(('C-12-data'!R14+'C-12-data'!R51+'C-12-data'!R92+'C-12-data'!R133+'C-12-data'!R174)/COUNT('C-12-data'!R14,'C-12-data'!R51,'C-12-data'!R92,'C-12-data'!R133,'C-12-data'!R174)))</f>
        <v>0.004</v>
      </c>
      <c r="S9" s="114">
        <f>IF(COUNT('C-12-data'!S14,'C-12-data'!S51,'C-12-data'!S92,'C-12-data'!S133,'C-12-data'!S174)=0,"n/a",(('C-12-data'!S14+'C-12-data'!S51+'C-12-data'!S92+'C-12-data'!S133+'C-12-data'!S174)/COUNT('C-12-data'!S14,'C-12-data'!S51,'C-12-data'!S92,'C-12-data'!S133,'C-12-data'!S174)))</f>
        <v>0.004</v>
      </c>
      <c r="T9" s="114">
        <f>IF(COUNT('C-12-data'!T14,'C-12-data'!T51,'C-12-data'!T92,'C-12-data'!T133,'C-12-data'!T174)=0,"n/a",(('C-12-data'!T14+'C-12-data'!T51+'C-12-data'!T92+'C-12-data'!T133+'C-12-data'!T174)/COUNT('C-12-data'!T14,'C-12-data'!T51,'C-12-data'!T92,'C-12-data'!T133,'C-12-data'!T174)))</f>
        <v>0.004</v>
      </c>
      <c r="U9" s="114">
        <f>IF(COUNT('C-12-data'!V14,'C-12-data'!V51,'C-12-data'!V92,'C-12-data'!V133,'C-12-data'!V174)=0,"n/a",(('C-12-data'!V14+'C-12-data'!V51+'C-12-data'!V92+'C-12-data'!V133+'C-12-data'!V174)/COUNT('C-12-data'!V14,'C-12-data'!V51,'C-12-data'!V92,'C-12-data'!V133,'C-12-data'!V174)))</f>
        <v>0.0035</v>
      </c>
      <c r="V9" s="114">
        <f>IF(COUNT('C-12-data'!W14,'C-12-data'!W51,'C-12-data'!W92,'C-12-data'!W133,'C-12-data'!W174)=0,"n/a",(('C-12-data'!W14+'C-12-data'!W51+'C-12-data'!W92+'C-12-data'!W133+'C-12-data'!W174)/COUNT('C-12-data'!W14,'C-12-data'!W51,'C-12-data'!W92,'C-12-data'!W133,'C-12-data'!W174)))</f>
        <v>0.01465</v>
      </c>
      <c r="W9" s="114">
        <f>IF(COUNT('C-12-data'!W14,'C-12-data'!W51,'C-12-data'!W92,'C-12-data'!W133,'C-12-data'!W174)=0,"n/a",(('C-12-data'!W14+'C-12-data'!W51+'C-12-data'!W92+'C-12-data'!W133+'C-12-data'!W174)/COUNT('C-12-data'!W14,'C-12-data'!W51,'C-12-data'!W92,'C-12-data'!W133,'C-12-data'!W174)))</f>
        <v>0.01465</v>
      </c>
      <c r="X9" s="114">
        <f>IF(COUNT('[1]C-12-data'!Y14,'[1]C-12-data'!Y51,'[1]C-12-data'!Y92,'[1]C-12-data'!Y133,'[1]C-12-data'!Y174)=0,"n/a",(('[1]C-12-data'!Y14+'[1]C-12-data'!Y51+'[1]C-12-data'!Y92+'[1]C-12-data'!Y133+'[1]C-12-data'!Y174)/COUNT('[1]C-12-data'!Y14,'[1]C-12-data'!Y51,'[1]C-12-data'!Y92,'[1]C-12-data'!Y133,'[1]C-12-data'!Y174)))</f>
        <v>0.006</v>
      </c>
      <c r="Y9" s="114" t="str">
        <f>IF(COUNT('[1]C-12-data'!Z14,'[1]C-12-data'!Z51,'[1]C-12-data'!Z92,'[1]C-12-data'!Z133,'[1]C-12-data'!Z174)=0,"n/a",(('[1]C-12-data'!Z14+'[1]C-12-data'!Z51+'[1]C-12-data'!Z92+'[1]C-12-data'!Z133+'[1]C-12-data'!Z174)/COUNT('[1]C-12-data'!Z14,'[1]C-12-data'!Z51,'[1]C-12-data'!Z92,'[1]C-12-data'!Z133,'[1]C-12-data'!Z174)))</f>
        <v>n/a</v>
      </c>
    </row>
    <row r="10" spans="1:25" ht="61.5" thickBot="1">
      <c r="A10" s="109">
        <v>4</v>
      </c>
      <c r="B10" s="112" t="s">
        <v>63</v>
      </c>
      <c r="C10" s="113" t="s">
        <v>3</v>
      </c>
      <c r="D10" s="114">
        <f>IF(COUNT('C-12-data'!D18,'C-12-data'!D55,'C-12-data'!D96,'C-12-data'!D137,'C-12-data'!D178)=0,"n/a",(('C-12-data'!D18+'C-12-data'!D55+'C-12-data'!D96+'C-12-data'!D137+'C-12-data'!D178)/COUNT('C-12-data'!D18,'C-12-data'!D55,'C-12-data'!D96,'C-12-data'!D137,'C-12-data'!D178)))</f>
        <v>0.079</v>
      </c>
      <c r="E10" s="114" t="str">
        <f>IF(COUNT('C-12-data'!E18,'C-12-data'!E55,'C-12-data'!E96,'C-12-data'!E137,'C-12-data'!E178)=0,"n/a",(('C-12-data'!E18+'C-12-data'!E55+'C-12-data'!E96+'C-12-data'!E137+'C-12-data'!E178)/COUNT('C-12-data'!E18,'C-12-data'!E55,'C-12-data'!E96,'C-12-data'!E137,'C-12-data'!E178)))</f>
        <v>n/a</v>
      </c>
      <c r="F10" s="114" t="str">
        <f>IF(COUNT('C-12-data'!F18,'C-12-data'!F55,'C-12-data'!F96,'C-12-data'!F137,'C-12-data'!F178)=0,"n/a",(('C-12-data'!F18+'C-12-data'!F55+'C-12-data'!F96+'C-12-data'!F137+'C-12-data'!F178)/COUNT('C-12-data'!F18,'C-12-data'!F55,'C-12-data'!F96,'C-12-data'!F137,'C-12-data'!F178)))</f>
        <v>n/a</v>
      </c>
      <c r="G10" s="114" t="str">
        <f>IF(COUNT('C-12-data'!G18,'C-12-data'!G55,'C-12-data'!G96,'C-12-data'!G137,'C-12-data'!G178)=0,"n/a",(('C-12-data'!G18+'C-12-data'!G55+'C-12-data'!G96+'C-12-data'!G137+'C-12-data'!G178)/COUNT('C-12-data'!G18,'C-12-data'!G55,'C-12-data'!G96,'C-12-data'!G137,'C-12-data'!G178)))</f>
        <v>n/a</v>
      </c>
      <c r="H10" s="114" t="str">
        <f>IF(COUNT('C-12-data'!H18,'C-12-data'!H55,'C-12-data'!H96,'C-12-data'!H137,'C-12-data'!H178)=0,"n/a",(('C-12-data'!H18+'C-12-data'!H55+'C-12-data'!H96+'C-12-data'!H137+'C-12-data'!H178)/COUNT('C-12-data'!H18,'C-12-data'!H55,'C-12-data'!H96,'C-12-data'!H137,'C-12-data'!H178)))</f>
        <v>n/a</v>
      </c>
      <c r="I10" s="114" t="str">
        <f>IF(COUNT('C-12-data'!I18,'C-12-data'!I55,'C-12-data'!I96,'C-12-data'!I137,'C-12-data'!I178)=0,"n/a",(('C-12-data'!I18+'C-12-data'!I55+'C-12-data'!I96+'C-12-data'!I137+'C-12-data'!I178)/COUNT('C-12-data'!I18,'C-12-data'!I55,'C-12-data'!I96,'C-12-data'!I137,'C-12-data'!I178)))</f>
        <v>n/a</v>
      </c>
      <c r="J10" s="114" t="str">
        <f>IF(COUNT('C-12-data'!J18,'C-12-data'!J55,'C-12-data'!J96,'C-12-data'!J137,'C-12-data'!J178)=0,"n/a",(('C-12-data'!J18+'C-12-data'!J55+'C-12-data'!J96+'C-12-data'!J137+'C-12-data'!J178)/COUNT('C-12-data'!J18,'C-12-data'!J55,'C-12-data'!J96,'C-12-data'!J137,'C-12-data'!J178)))</f>
        <v>n/a</v>
      </c>
      <c r="K10" s="114" t="str">
        <f>IF(COUNT('C-12-data'!K18,'C-12-data'!K55,'C-12-data'!K96,'C-12-data'!K137,'C-12-data'!K178)=0,"n/a",(('C-12-data'!K18+'C-12-data'!K55+'C-12-data'!K96+'C-12-data'!K137+'C-12-data'!K178)/COUNT('C-12-data'!K18,'C-12-data'!K55,'C-12-data'!K96,'C-12-data'!K137,'C-12-data'!K178)))</f>
        <v>n/a</v>
      </c>
      <c r="L10" s="114">
        <f>IF(COUNT('C-12-data'!L18,'C-12-data'!L55,'C-12-data'!L96,'C-12-data'!L137,'C-12-data'!L178)=0,"n/a",(('C-12-data'!L18+'C-12-data'!L55+'C-12-data'!L96+'C-12-data'!L137+'C-12-data'!L178)/COUNT('C-12-data'!L18,'C-12-data'!L55,'C-12-data'!L96,'C-12-data'!L137,'C-12-data'!L178)))</f>
        <v>0.027</v>
      </c>
      <c r="M10" s="114">
        <f>IF(COUNT('C-12-data'!M18,'C-12-data'!M55,'C-12-data'!M96,'C-12-data'!M137,'C-12-data'!M178)=0,"n/a",(('C-12-data'!M18+'C-12-data'!M55+'C-12-data'!M96+'C-12-data'!M137+'C-12-data'!M178)/COUNT('C-12-data'!M18,'C-12-data'!M55,'C-12-data'!M96,'C-12-data'!M137,'C-12-data'!M178)))</f>
        <v>2.07</v>
      </c>
      <c r="N10" s="114">
        <f>IF(COUNT('C-12-data'!N18,'C-12-data'!N55,'C-12-data'!N96,'C-12-data'!N137,'C-12-data'!N178)=0,"n/a",(('C-12-data'!N18+'C-12-data'!N55+'C-12-data'!N96+'C-12-data'!N137+'C-12-data'!N178)/COUNT('C-12-data'!N18,'C-12-data'!N55,'C-12-data'!N96,'C-12-data'!N137,'C-12-data'!N178)))</f>
        <v>0.01</v>
      </c>
      <c r="O10" s="114">
        <f>IF(COUNT('C-12-data'!O18,'C-12-data'!O55,'C-12-data'!O96,'C-12-data'!O137,'C-12-data'!O178)=0,"n/a",(('C-12-data'!O18+'C-12-data'!O55+'C-12-data'!O96+'C-12-data'!O137+'C-12-data'!O178)/COUNT('C-12-data'!O18,'C-12-data'!O55,'C-12-data'!O96,'C-12-data'!O137,'C-12-data'!O178)))</f>
        <v>0.01</v>
      </c>
      <c r="P10" s="114">
        <f>IF(COUNT('C-12-data'!P18,'C-12-data'!P55,'C-12-data'!P96,'C-12-data'!P137,'C-12-data'!P178)=0,"n/a",(('C-12-data'!P18+'C-12-data'!P55+'C-12-data'!P96+'C-12-data'!P137+'C-12-data'!P178)/COUNT('C-12-data'!P18,'C-12-data'!P55,'C-12-data'!P96,'C-12-data'!P137,'C-12-data'!P178)))</f>
        <v>0.017</v>
      </c>
      <c r="Q10" s="114">
        <f>IF(COUNT('C-12-data'!Q18,'C-12-data'!Q55,'C-12-data'!Q96,'C-12-data'!Q137,'C-12-data'!Q178)=0,"n/a",(('C-12-data'!Q18+'C-12-data'!Q55+'C-12-data'!Q96+'C-12-data'!Q137+'C-12-data'!Q178)/COUNT('C-12-data'!Q18,'C-12-data'!Q55,'C-12-data'!Q96,'C-12-data'!Q137,'C-12-data'!Q178)))</f>
        <v>0.035</v>
      </c>
      <c r="R10" s="114">
        <f>IF(COUNT('C-12-data'!R18,'C-12-data'!R55,'C-12-data'!R96,'C-12-data'!R137,'C-12-data'!R178)=0,"n/a",(('C-12-data'!R18+'C-12-data'!R55+'C-12-data'!R96+'C-12-data'!R137+'C-12-data'!R178)/COUNT('C-12-data'!R18,'C-12-data'!R55,'C-12-data'!R96,'C-12-data'!R137,'C-12-data'!R178)))</f>
        <v>0.003</v>
      </c>
      <c r="S10" s="114">
        <f>IF(COUNT('C-12-data'!S18,'C-12-data'!S55,'C-12-data'!S96,'C-12-data'!S137,'C-12-data'!S178)=0,"n/a",(('C-12-data'!S18+'C-12-data'!S55+'C-12-data'!S96+'C-12-data'!S137+'C-12-data'!S178)/COUNT('C-12-data'!S18,'C-12-data'!S55,'C-12-data'!S96,'C-12-data'!S137,'C-12-data'!S178)))</f>
        <v>0.003</v>
      </c>
      <c r="T10" s="114">
        <f>IF(COUNT('C-12-data'!T18,'C-12-data'!T55,'C-12-data'!T96,'C-12-data'!T137,'C-12-data'!T178)=0,"n/a",(('C-12-data'!T18+'C-12-data'!T55+'C-12-data'!T96+'C-12-data'!T137+'C-12-data'!T178)/COUNT('C-12-data'!T18,'C-12-data'!T55,'C-12-data'!T96,'C-12-data'!T137,'C-12-data'!T178)))</f>
        <v>0.005</v>
      </c>
      <c r="U10" s="114">
        <f>IF(COUNT('C-12-data'!V18,'C-12-data'!V55,'C-12-data'!V96,'C-12-data'!V137,'C-12-data'!V178)=0,"n/a",(('C-12-data'!V18+'C-12-data'!V55+'C-12-data'!V96+'C-12-data'!V137+'C-12-data'!V178)/COUNT('C-12-data'!V18,'C-12-data'!V55,'C-12-data'!V96,'C-12-data'!V137,'C-12-data'!V178)))</f>
        <v>0.0075</v>
      </c>
      <c r="V10" s="114">
        <f>IF(COUNT('C-12-data'!W18,'C-12-data'!W55,'C-12-data'!W96,'C-12-data'!W137,'C-12-data'!W178)=0,"n/a",(('C-12-data'!W18+'C-12-data'!W55+'C-12-data'!W96+'C-12-data'!W137+'C-12-data'!W178)/COUNT('C-12-data'!W18,'C-12-data'!W55,'C-12-data'!W96,'C-12-data'!W137,'C-12-data'!W178)))</f>
        <v>0.06</v>
      </c>
      <c r="W10" s="114">
        <f>IF(COUNT('C-12-data'!W18,'C-12-data'!W55,'C-12-data'!W96,'C-12-data'!W137,'C-12-data'!W178)=0,"n/a",(('C-12-data'!W18+'C-12-data'!W55+'C-12-data'!W96+'C-12-data'!W137+'C-12-data'!W178)/COUNT('C-12-data'!W18,'C-12-data'!W55,'C-12-data'!W96,'C-12-data'!W137,'C-12-data'!W178)))</f>
        <v>0.06</v>
      </c>
      <c r="X10" s="114">
        <f>IF(COUNT('[1]C-12-data'!Y18,'[1]C-12-data'!Y55,'[1]C-12-data'!Y96,'[1]C-12-data'!Y137,'[1]C-12-data'!Y178)=0,"n/a",(('[1]C-12-data'!Y18+'[1]C-12-data'!Y55+'[1]C-12-data'!Y96+'[1]C-12-data'!Y137+'[1]C-12-data'!Y178)/COUNT('[1]C-12-data'!Y18,'[1]C-12-data'!Y55,'[1]C-12-data'!Y96,'[1]C-12-data'!Y137,'[1]C-12-data'!Y178)))</f>
        <v>0.0025</v>
      </c>
      <c r="Y10" s="114" t="str">
        <f>IF(COUNT('[1]C-12-data'!Z18,'[1]C-12-data'!Z55,'[1]C-12-data'!Z96,'[1]C-12-data'!Z137,'[1]C-12-data'!Z178)=0,"n/a",(('[1]C-12-data'!Z18+'[1]C-12-data'!Z55+'[1]C-12-data'!Z96+'[1]C-12-data'!Z137+'[1]C-12-data'!Z178)/COUNT('[1]C-12-data'!Z18,'[1]C-12-data'!Z55,'[1]C-12-data'!Z96,'[1]C-12-data'!Z137,'[1]C-12-data'!Z178)))</f>
        <v>n/a</v>
      </c>
    </row>
    <row r="11" spans="1:25" ht="61.5" thickBot="1">
      <c r="A11" s="109">
        <v>5</v>
      </c>
      <c r="B11" s="112" t="s">
        <v>64</v>
      </c>
      <c r="C11" s="113" t="s">
        <v>3</v>
      </c>
      <c r="D11" s="114" t="str">
        <f>IF(COUNT('C-12-data'!#REF!,'C-12-data'!D59,'C-12-data'!D100,'C-12-data'!D141,'C-12-data'!D182)=0,"n/a",(('C-12-data'!#REF!+'C-12-data'!D59+'C-12-data'!D100+'C-12-data'!D141+'C-12-data'!D182)/COUNT('C-12-data'!#REF!,'C-12-data'!D59,'C-12-data'!D100,'C-12-data'!D141,'C-12-data'!D182)))</f>
        <v>n/a</v>
      </c>
      <c r="E11" s="114" t="str">
        <f>IF(COUNT('C-12-data'!#REF!,'C-12-data'!E59,'C-12-data'!E100,'C-12-data'!E141,'C-12-data'!E182)=0,"n/a",(('C-12-data'!#REF!+'C-12-data'!E59+'C-12-data'!E100+'C-12-data'!E141+'C-12-data'!E182)/COUNT('C-12-data'!#REF!,'C-12-data'!E59,'C-12-data'!E100,'C-12-data'!E141,'C-12-data'!E182)))</f>
        <v>n/a</v>
      </c>
      <c r="F11" s="114" t="str">
        <f>IF(COUNT('C-12-data'!#REF!,'C-12-data'!F59,'C-12-data'!F100,'C-12-data'!F141,'C-12-data'!F182)=0,"n/a",(('C-12-data'!#REF!+'C-12-data'!F59+'C-12-data'!F100+'C-12-data'!F141+'C-12-data'!F182)/COUNT('C-12-data'!#REF!,'C-12-data'!F59,'C-12-data'!F100,'C-12-data'!F141,'C-12-data'!F182)))</f>
        <v>n/a</v>
      </c>
      <c r="G11" s="114" t="str">
        <f>IF(COUNT('C-12-data'!#REF!,'C-12-data'!G59,'C-12-data'!G100,'C-12-data'!G141,'C-12-data'!G182)=0,"n/a",(('C-12-data'!#REF!+'C-12-data'!G59+'C-12-data'!G100+'C-12-data'!G141+'C-12-data'!G182)/COUNT('C-12-data'!#REF!,'C-12-data'!G59,'C-12-data'!G100,'C-12-data'!G141,'C-12-data'!G182)))</f>
        <v>n/a</v>
      </c>
      <c r="H11" s="114" t="str">
        <f>IF(COUNT('C-12-data'!#REF!,'C-12-data'!H59,'C-12-data'!H100,'C-12-data'!H141,'C-12-data'!H182)=0,"n/a",(('C-12-data'!#REF!+'C-12-data'!H59+'C-12-data'!H100+'C-12-data'!H141+'C-12-data'!H182)/COUNT('C-12-data'!#REF!,'C-12-data'!H59,'C-12-data'!H100,'C-12-data'!H141,'C-12-data'!H182)))</f>
        <v>n/a</v>
      </c>
      <c r="I11" s="114" t="str">
        <f>IF(COUNT('C-12-data'!#REF!,'C-12-data'!I59,'C-12-data'!I100,'C-12-data'!I141,'C-12-data'!I182)=0,"n/a",(('C-12-data'!#REF!+'C-12-data'!I59+'C-12-data'!I100+'C-12-data'!I141+'C-12-data'!I182)/COUNT('C-12-data'!#REF!,'C-12-data'!I59,'C-12-data'!I100,'C-12-data'!I141,'C-12-data'!I182)))</f>
        <v>n/a</v>
      </c>
      <c r="J11" s="114" t="str">
        <f>IF(COUNT('C-12-data'!#REF!,'C-12-data'!J59,'C-12-data'!J100,'C-12-data'!J141,'C-12-data'!J182)=0,"n/a",(('C-12-data'!#REF!+'C-12-data'!J59+'C-12-data'!J100+'C-12-data'!J141+'C-12-data'!J182)/COUNT('C-12-data'!#REF!,'C-12-data'!J59,'C-12-data'!J100,'C-12-data'!J141,'C-12-data'!J182)))</f>
        <v>n/a</v>
      </c>
      <c r="K11" s="114" t="str">
        <f>IF(COUNT('C-12-data'!#REF!,'C-12-data'!K59,'C-12-data'!K100,'C-12-data'!K141,'C-12-data'!K182)=0,"n/a",(('C-12-data'!#REF!+'C-12-data'!K59+'C-12-data'!K100+'C-12-data'!K141+'C-12-data'!K182)/COUNT('C-12-data'!#REF!,'C-12-data'!K59,'C-12-data'!K100,'C-12-data'!K141,'C-12-data'!K182)))</f>
        <v>n/a</v>
      </c>
      <c r="L11" s="114" t="str">
        <f>IF(COUNT('C-12-data'!#REF!,'C-12-data'!L59,'C-12-data'!L100,'C-12-data'!L141,'C-12-data'!L182)=0,"n/a",(('C-12-data'!#REF!+'C-12-data'!L59+'C-12-data'!L100+'C-12-data'!L141+'C-12-data'!L182)/COUNT('C-12-data'!#REF!,'C-12-data'!L59,'C-12-data'!L100,'C-12-data'!L141,'C-12-data'!L182)))</f>
        <v>n/a</v>
      </c>
      <c r="M11" s="114" t="str">
        <f>IF(COUNT('C-12-data'!#REF!,'C-12-data'!M59,'C-12-data'!M100,'C-12-data'!M141,'C-12-data'!M182)=0,"n/a",(('C-12-data'!#REF!+'C-12-data'!M59+'C-12-data'!M100+'C-12-data'!M141+'C-12-data'!M182)/COUNT('C-12-data'!#REF!,'C-12-data'!M59,'C-12-data'!M100,'C-12-data'!M141,'C-12-data'!M182)))</f>
        <v>n/a</v>
      </c>
      <c r="N11" s="114" t="str">
        <f>IF(COUNT('C-12-data'!#REF!,'C-12-data'!N59,'C-12-data'!N100,'C-12-data'!N141,'C-12-data'!N182)=0,"n/a",(('C-12-data'!#REF!+'C-12-data'!N59+'C-12-data'!N100+'C-12-data'!N141+'C-12-data'!N182)/COUNT('C-12-data'!#REF!,'C-12-data'!N59,'C-12-data'!N100,'C-12-data'!N141,'C-12-data'!N182)))</f>
        <v>n/a</v>
      </c>
      <c r="O11" s="114" t="str">
        <f>IF(COUNT('C-12-data'!#REF!,'C-12-data'!O59,'C-12-data'!O100,'C-12-data'!O141,'C-12-data'!O182)=0,"n/a",(('C-12-data'!#REF!+'C-12-data'!O59+'C-12-data'!O100+'C-12-data'!O141+'C-12-data'!O182)/COUNT('C-12-data'!#REF!,'C-12-data'!O59,'C-12-data'!O100,'C-12-data'!O141,'C-12-data'!O182)))</f>
        <v>n/a</v>
      </c>
      <c r="P11" s="114" t="str">
        <f>IF(COUNT('C-12-data'!#REF!,'C-12-data'!P59,'C-12-data'!P100,'C-12-data'!P141,'C-12-data'!P182)=0,"n/a",(('C-12-data'!#REF!+'C-12-data'!P59+'C-12-data'!P100+'C-12-data'!P141+'C-12-data'!P182)/COUNT('C-12-data'!#REF!,'C-12-data'!P59,'C-12-data'!P100,'C-12-data'!P141,'C-12-data'!P182)))</f>
        <v>n/a</v>
      </c>
      <c r="Q11" s="114" t="str">
        <f>IF(COUNT('C-12-data'!#REF!,'C-12-data'!Q59,'C-12-data'!Q100,'C-12-data'!Q141,'C-12-data'!Q182)=0,"n/a",(('C-12-data'!#REF!+'C-12-data'!Q59+'C-12-data'!Q100+'C-12-data'!Q141+'C-12-data'!Q182)/COUNT('C-12-data'!#REF!,'C-12-data'!Q59,'C-12-data'!Q100,'C-12-data'!Q141,'C-12-data'!Q182)))</f>
        <v>n/a</v>
      </c>
      <c r="R11" s="114" t="str">
        <f>IF(COUNT('C-12-data'!#REF!,'C-12-data'!R59,'C-12-data'!R100,'C-12-data'!R141,'C-12-data'!R182)=0,"n/a",(('C-12-data'!#REF!+'C-12-data'!R59+'C-12-data'!R100+'C-12-data'!R141+'C-12-data'!R182)/COUNT('C-12-data'!#REF!,'C-12-data'!R59,'C-12-data'!R100,'C-12-data'!R141,'C-12-data'!R182)))</f>
        <v>n/a</v>
      </c>
      <c r="S11" s="114" t="str">
        <f>IF(COUNT('C-12-data'!#REF!,'C-12-data'!S59,'C-12-data'!S100,'C-12-data'!S141,'C-12-data'!S182)=0,"n/a",(('C-12-data'!#REF!+'C-12-data'!S59+'C-12-data'!S100+'C-12-data'!S141+'C-12-data'!S182)/COUNT('C-12-data'!#REF!,'C-12-data'!S59,'C-12-data'!S100,'C-12-data'!S141,'C-12-data'!S182)))</f>
        <v>n/a</v>
      </c>
      <c r="T11" s="114" t="str">
        <f>IF(COUNT('C-12-data'!#REF!,'C-12-data'!T59,'C-12-data'!T100,'C-12-data'!T141,'C-12-data'!T182)=0,"n/a",(('C-12-data'!#REF!+'C-12-data'!T59+'C-12-data'!T100+'C-12-data'!T141+'C-12-data'!T182)/COUNT('C-12-data'!#REF!,'C-12-data'!T59,'C-12-data'!T100,'C-12-data'!T141,'C-12-data'!T182)))</f>
        <v>n/a</v>
      </c>
      <c r="U11" s="114" t="str">
        <f>IF(COUNT('C-12-data'!#REF!,'C-12-data'!V59,'C-12-data'!V100,'C-12-data'!V141,'C-12-data'!V182)=0,"n/a",(('C-12-data'!#REF!+'C-12-data'!V59+'C-12-data'!V100+'C-12-data'!V141+'C-12-data'!V182)/COUNT('C-12-data'!#REF!,'C-12-data'!V59,'C-12-data'!V100,'C-12-data'!V141,'C-12-data'!V182)))</f>
        <v>n/a</v>
      </c>
      <c r="V11" s="114" t="str">
        <f>IF(COUNT('C-12-data'!#REF!,'C-12-data'!W59,'C-12-data'!W100,'C-12-data'!W141,'C-12-data'!W182)=0,"n/a",(('C-12-data'!#REF!+'C-12-data'!W59+'C-12-data'!W100+'C-12-data'!W141+'C-12-data'!W182)/COUNT('C-12-data'!#REF!,'C-12-data'!W59,'C-12-data'!W100,'C-12-data'!W141,'C-12-data'!W182)))</f>
        <v>n/a</v>
      </c>
      <c r="W11" s="114" t="str">
        <f>IF(COUNT('C-12-data'!#REF!,'C-12-data'!W59,'C-12-data'!W100,'C-12-data'!W141,'C-12-data'!W182)=0,"n/a",(('C-12-data'!#REF!+'C-12-data'!W59+'C-12-data'!W100+'C-12-data'!W141+'C-12-data'!W182)/COUNT('C-12-data'!#REF!,'C-12-data'!W59,'C-12-data'!W100,'C-12-data'!W141,'C-12-data'!W182)))</f>
        <v>n/a</v>
      </c>
      <c r="X11" s="114" t="str">
        <f>IF(COUNT('[1]C-12-data'!#REF!,'[1]C-12-data'!Y59,'[1]C-12-data'!Y100,'[1]C-12-data'!Y141,'[1]C-12-data'!Y182)=0,"n/a",(('[1]C-12-data'!#REF!+'[1]C-12-data'!Y59+'[1]C-12-data'!Y100+'[1]C-12-data'!Y141+'[1]C-12-data'!Y182)/COUNT('[1]C-12-data'!#REF!,'[1]C-12-data'!Y59,'[1]C-12-data'!Y100,'[1]C-12-data'!Y141,'[1]C-12-data'!Y182)))</f>
        <v>n/a</v>
      </c>
      <c r="Y11" s="114" t="str">
        <f>IF(COUNT('[1]C-12-data'!#REF!,'[1]C-12-data'!Z59,'[1]C-12-data'!Z100,'[1]C-12-data'!Z141,'[1]C-12-data'!Z182)=0,"n/a",(('[1]C-12-data'!#REF!+'[1]C-12-data'!Z59+'[1]C-12-data'!Z100+'[1]C-12-data'!Z141+'[1]C-12-data'!Z182)/COUNT('[1]C-12-data'!#REF!,'[1]C-12-data'!Z59,'[1]C-12-data'!Z100,'[1]C-12-data'!Z141,'[1]C-12-data'!Z182)))</f>
        <v>n/a</v>
      </c>
    </row>
    <row r="12" spans="1:25" ht="61.5" thickBot="1">
      <c r="A12" s="109">
        <v>6</v>
      </c>
      <c r="B12" s="112" t="s">
        <v>65</v>
      </c>
      <c r="C12" s="113" t="s">
        <v>3</v>
      </c>
      <c r="D12" s="114" t="str">
        <f>IF(COUNT('C-12-data'!#REF!,'C-12-data'!D63,'C-12-data'!D104,'C-12-data'!D145,'C-12-data'!D186)=0,"n/a",(('C-12-data'!#REF!+'C-12-data'!D63+'C-12-data'!D104+'C-12-data'!D145+'C-12-data'!D186)/COUNT('C-12-data'!#REF!,'C-12-data'!D63,'C-12-data'!D104,'C-12-data'!D145,'C-12-data'!D186)))</f>
        <v>n/a</v>
      </c>
      <c r="E12" s="114" t="str">
        <f>IF(COUNT('C-12-data'!#REF!,'C-12-data'!E63,'C-12-data'!E104,'C-12-data'!E145,'C-12-data'!E186)=0,"n/a",(('C-12-data'!#REF!+'C-12-data'!E63+'C-12-data'!E104+'C-12-data'!E145+'C-12-data'!E186)/COUNT('C-12-data'!#REF!,'C-12-data'!E63,'C-12-data'!E104,'C-12-data'!E145,'C-12-data'!E186)))</f>
        <v>n/a</v>
      </c>
      <c r="F12" s="114" t="str">
        <f>IF(COUNT('C-12-data'!#REF!,'C-12-data'!F63,'C-12-data'!F104,'C-12-data'!F145,'C-12-data'!F186)=0,"n/a",(('C-12-data'!#REF!+'C-12-data'!F63+'C-12-data'!F104+'C-12-data'!F145+'C-12-data'!F186)/COUNT('C-12-data'!#REF!,'C-12-data'!F63,'C-12-data'!F104,'C-12-data'!F145,'C-12-data'!F186)))</f>
        <v>n/a</v>
      </c>
      <c r="G12" s="114" t="str">
        <f>IF(COUNT('C-12-data'!#REF!,'C-12-data'!G63,'C-12-data'!G104,'C-12-data'!G145,'C-12-data'!G186)=0,"n/a",(('C-12-data'!#REF!+'C-12-data'!G63+'C-12-data'!G104+'C-12-data'!G145+'C-12-data'!G186)/COUNT('C-12-data'!#REF!,'C-12-data'!G63,'C-12-data'!G104,'C-12-data'!G145,'C-12-data'!G186)))</f>
        <v>n/a</v>
      </c>
      <c r="H12" s="114" t="str">
        <f>IF(COUNT('C-12-data'!#REF!,'C-12-data'!H63,'C-12-data'!H104,'C-12-data'!H145,'C-12-data'!H186)=0,"n/a",(('C-12-data'!#REF!+'C-12-data'!H63+'C-12-data'!H104+'C-12-data'!H145+'C-12-data'!H186)/COUNT('C-12-data'!#REF!,'C-12-data'!H63,'C-12-data'!H104,'C-12-data'!H145,'C-12-data'!H186)))</f>
        <v>n/a</v>
      </c>
      <c r="I12" s="114" t="str">
        <f>IF(COUNT('C-12-data'!#REF!,'C-12-data'!I63,'C-12-data'!I104,'C-12-data'!I145,'C-12-data'!I186)=0,"n/a",(('C-12-data'!#REF!+'C-12-data'!I63+'C-12-data'!I104+'C-12-data'!I145+'C-12-data'!I186)/COUNT('C-12-data'!#REF!,'C-12-data'!I63,'C-12-data'!I104,'C-12-data'!I145,'C-12-data'!I186)))</f>
        <v>n/a</v>
      </c>
      <c r="J12" s="114" t="str">
        <f>IF(COUNT('C-12-data'!#REF!,'C-12-data'!J63,'C-12-data'!J104,'C-12-data'!J145,'C-12-data'!J186)=0,"n/a",(('C-12-data'!#REF!+'C-12-data'!J63+'C-12-data'!J104+'C-12-data'!J145+'C-12-data'!J186)/COUNT('C-12-data'!#REF!,'C-12-data'!J63,'C-12-data'!J104,'C-12-data'!J145,'C-12-data'!J186)))</f>
        <v>n/a</v>
      </c>
      <c r="K12" s="114" t="str">
        <f>IF(COUNT('C-12-data'!#REF!,'C-12-data'!K63,'C-12-data'!K104,'C-12-data'!K145,'C-12-data'!K186)=0,"n/a",(('C-12-data'!#REF!+'C-12-data'!K63+'C-12-data'!K104+'C-12-data'!K145+'C-12-data'!K186)/COUNT('C-12-data'!#REF!,'C-12-data'!K63,'C-12-data'!K104,'C-12-data'!K145,'C-12-data'!K186)))</f>
        <v>n/a</v>
      </c>
      <c r="L12" s="114" t="str">
        <f>IF(COUNT('C-12-data'!#REF!,'C-12-data'!L63,'C-12-data'!L104,'C-12-data'!L145,'C-12-data'!L186)=0,"n/a",(('C-12-data'!#REF!+'C-12-data'!L63+'C-12-data'!L104+'C-12-data'!L145+'C-12-data'!L186)/COUNT('C-12-data'!#REF!,'C-12-data'!L63,'C-12-data'!L104,'C-12-data'!L145,'C-12-data'!L186)))</f>
        <v>n/a</v>
      </c>
      <c r="M12" s="114" t="str">
        <f>IF(COUNT('C-12-data'!#REF!,'C-12-data'!M63,'C-12-data'!M104,'C-12-data'!M145,'C-12-data'!M186)=0,"n/a",(('C-12-data'!#REF!+'C-12-data'!M63+'C-12-data'!M104+'C-12-data'!M145+'C-12-data'!M186)/COUNT('C-12-data'!#REF!,'C-12-data'!M63,'C-12-data'!M104,'C-12-data'!M145,'C-12-data'!M186)))</f>
        <v>n/a</v>
      </c>
      <c r="N12" s="114" t="str">
        <f>IF(COUNT('C-12-data'!#REF!,'C-12-data'!N63,'C-12-data'!N104,'C-12-data'!N145,'C-12-data'!N186)=0,"n/a",(('C-12-data'!#REF!+'C-12-data'!N63+'C-12-data'!N104+'C-12-data'!N145+'C-12-data'!N186)/COUNT('C-12-data'!#REF!,'C-12-data'!N63,'C-12-data'!N104,'C-12-data'!N145,'C-12-data'!N186)))</f>
        <v>n/a</v>
      </c>
      <c r="O12" s="114" t="str">
        <f>IF(COUNT('C-12-data'!#REF!,'C-12-data'!O63,'C-12-data'!O104,'C-12-data'!O145,'C-12-data'!O186)=0,"n/a",(('C-12-data'!#REF!+'C-12-data'!O63+'C-12-data'!O104+'C-12-data'!O145+'C-12-data'!O186)/COUNT('C-12-data'!#REF!,'C-12-data'!O63,'C-12-data'!O104,'C-12-data'!O145,'C-12-data'!O186)))</f>
        <v>n/a</v>
      </c>
      <c r="P12" s="114" t="str">
        <f>IF(COUNT('C-12-data'!#REF!,'C-12-data'!P63,'C-12-data'!P104,'C-12-data'!P145,'C-12-data'!P186)=0,"n/a",(('C-12-data'!#REF!+'C-12-data'!P63+'C-12-data'!P104+'C-12-data'!P145+'C-12-data'!P186)/COUNT('C-12-data'!#REF!,'C-12-data'!P63,'C-12-data'!P104,'C-12-data'!P145,'C-12-data'!P186)))</f>
        <v>n/a</v>
      </c>
      <c r="Q12" s="114" t="str">
        <f>IF(COUNT('C-12-data'!#REF!,'C-12-data'!Q63,'C-12-data'!Q104,'C-12-data'!Q145,'C-12-data'!Q186)=0,"n/a",(('C-12-data'!#REF!+'C-12-data'!Q63+'C-12-data'!Q104+'C-12-data'!Q145+'C-12-data'!Q186)/COUNT('C-12-data'!#REF!,'C-12-data'!Q63,'C-12-data'!Q104,'C-12-data'!Q145,'C-12-data'!Q186)))</f>
        <v>n/a</v>
      </c>
      <c r="R12" s="114" t="str">
        <f>IF(COUNT('C-12-data'!#REF!,'C-12-data'!R63,'C-12-data'!R104,'C-12-data'!R145,'C-12-data'!R186)=0,"n/a",(('C-12-data'!#REF!+'C-12-data'!R63+'C-12-data'!R104+'C-12-data'!R145+'C-12-data'!R186)/COUNT('C-12-data'!#REF!,'C-12-data'!R63,'C-12-data'!R104,'C-12-data'!R145,'C-12-data'!R186)))</f>
        <v>n/a</v>
      </c>
      <c r="S12" s="114" t="str">
        <f>IF(COUNT('C-12-data'!#REF!,'C-12-data'!S63,'C-12-data'!S104,'C-12-data'!S145,'C-12-data'!S186)=0,"n/a",(('C-12-data'!#REF!+'C-12-data'!S63+'C-12-data'!S104+'C-12-data'!S145+'C-12-data'!S186)/COUNT('C-12-data'!#REF!,'C-12-data'!S63,'C-12-data'!S104,'C-12-data'!S145,'C-12-data'!S186)))</f>
        <v>n/a</v>
      </c>
      <c r="T12" s="114" t="str">
        <f>IF(COUNT('C-12-data'!#REF!,'C-12-data'!T63,'C-12-data'!T104,'C-12-data'!T145,'C-12-data'!T186)=0,"n/a",(('C-12-data'!#REF!+'C-12-data'!T63+'C-12-data'!T104+'C-12-data'!T145+'C-12-data'!T186)/COUNT('C-12-data'!#REF!,'C-12-data'!T63,'C-12-data'!T104,'C-12-data'!T145,'C-12-data'!T186)))</f>
        <v>n/a</v>
      </c>
      <c r="U12" s="114" t="e">
        <f>IF(COUNT('C-12-data'!#REF!,'C-12-data'!V63,'C-12-data'!V104,'C-12-data'!V145,'C-12-data'!V186)=0,"n/a",(('C-12-data'!#REF!+'C-12-data'!V63+'C-12-data'!V104+'C-12-data'!V145+'C-12-data'!V186)/COUNT('C-12-data'!#REF!,'C-12-data'!V63,'C-12-data'!V104,'C-12-data'!V145,'C-12-data'!V186)))</f>
        <v>#REF!</v>
      </c>
      <c r="V12" s="114" t="e">
        <f>IF(COUNT('C-12-data'!#REF!,'C-12-data'!W63,'C-12-data'!W104,'C-12-data'!W145,'C-12-data'!W186)=0,"n/a",(('C-12-data'!#REF!+'C-12-data'!W63+'C-12-data'!W104+'C-12-data'!W145+'C-12-data'!W186)/COUNT('C-12-data'!#REF!,'C-12-data'!W63,'C-12-data'!W104,'C-12-data'!W145,'C-12-data'!W186)))</f>
        <v>#REF!</v>
      </c>
      <c r="W12" s="114" t="e">
        <f>IF(COUNT('C-12-data'!#REF!,'C-12-data'!W63,'C-12-data'!W104,'C-12-data'!W145,'C-12-data'!W186)=0,"n/a",(('C-12-data'!#REF!+'C-12-data'!W63+'C-12-data'!W104+'C-12-data'!W145+'C-12-data'!W186)/COUNT('C-12-data'!#REF!,'C-12-data'!W63,'C-12-data'!W104,'C-12-data'!W145,'C-12-data'!W186)))</f>
        <v>#REF!</v>
      </c>
      <c r="X12" s="114" t="str">
        <f>IF(COUNT('[1]C-12-data'!#REF!,'[1]C-12-data'!Y63,'[1]C-12-data'!Y104,'[1]C-12-data'!Y145,'[1]C-12-data'!Y186)=0,"n/a",(('[1]C-12-data'!#REF!+'[1]C-12-data'!Y63+'[1]C-12-data'!Y104+'[1]C-12-data'!Y145+'[1]C-12-data'!Y186)/COUNT('[1]C-12-data'!#REF!,'[1]C-12-data'!Y63,'[1]C-12-data'!Y104,'[1]C-12-data'!Y145,'[1]C-12-data'!Y186)))</f>
        <v>n/a</v>
      </c>
      <c r="Y12" s="114" t="str">
        <f>IF(COUNT('[1]C-12-data'!#REF!,'[1]C-12-data'!Z63,'[1]C-12-data'!Z104,'[1]C-12-data'!Z145,'[1]C-12-data'!Z186)=0,"n/a",(('[1]C-12-data'!#REF!+'[1]C-12-data'!Z63+'[1]C-12-data'!Z104+'[1]C-12-data'!Z145+'[1]C-12-data'!Z186)/COUNT('[1]C-12-data'!#REF!,'[1]C-12-data'!Z63,'[1]C-12-data'!Z104,'[1]C-12-data'!Z145,'[1]C-12-data'!Z186)))</f>
        <v>n/a</v>
      </c>
    </row>
    <row r="13" spans="1:25" ht="31.5" thickBot="1">
      <c r="A13" s="109">
        <v>7</v>
      </c>
      <c r="B13" s="115" t="s">
        <v>66</v>
      </c>
      <c r="C13" s="113" t="s">
        <v>3</v>
      </c>
      <c r="D13" s="114">
        <f aca="true" t="shared" si="0" ref="D13:U13">IF(COUNT(D9:D12)=0,"n/a",SUM(D9:D12)/COUNT(D9:D12))</f>
        <v>0.0595</v>
      </c>
      <c r="E13" s="114" t="str">
        <f t="shared" si="0"/>
        <v>n/a</v>
      </c>
      <c r="F13" s="114" t="str">
        <f t="shared" si="0"/>
        <v>n/a</v>
      </c>
      <c r="G13" s="114" t="str">
        <f t="shared" si="0"/>
        <v>n/a</v>
      </c>
      <c r="H13" s="114" t="str">
        <f t="shared" si="0"/>
        <v>n/a</v>
      </c>
      <c r="I13" s="114" t="str">
        <f t="shared" si="0"/>
        <v>n/a</v>
      </c>
      <c r="J13" s="114" t="str">
        <f t="shared" si="0"/>
        <v>n/a</v>
      </c>
      <c r="K13" s="114" t="str">
        <f t="shared" si="0"/>
        <v>n/a</v>
      </c>
      <c r="L13" s="114">
        <f t="shared" si="0"/>
        <v>0.0185</v>
      </c>
      <c r="M13" s="114">
        <f t="shared" si="0"/>
        <v>1.075</v>
      </c>
      <c r="N13" s="114">
        <f t="shared" si="0"/>
        <v>0.01</v>
      </c>
      <c r="O13" s="114">
        <f t="shared" si="0"/>
        <v>0.01</v>
      </c>
      <c r="P13" s="114">
        <f t="shared" si="0"/>
        <v>0.0115</v>
      </c>
      <c r="Q13" s="114">
        <f t="shared" si="0"/>
        <v>0.019500000000000003</v>
      </c>
      <c r="R13" s="114">
        <f t="shared" si="0"/>
        <v>0.0035</v>
      </c>
      <c r="S13" s="114">
        <f t="shared" si="0"/>
        <v>0.0035</v>
      </c>
      <c r="T13" s="114">
        <f t="shared" si="0"/>
        <v>0.0045000000000000005</v>
      </c>
      <c r="U13" s="114" t="e">
        <f t="shared" si="0"/>
        <v>#REF!</v>
      </c>
      <c r="V13" s="114" t="e">
        <f>IF(COUNT(V9:V12)=0,"n/a",SUM(V9:V12)/COUNT(V9:V12))</f>
        <v>#REF!</v>
      </c>
      <c r="W13" s="114" t="e">
        <f>IF(COUNT(W9:W12)=0,"n/a",SUM(W9:W12)/COUNT(W9:W12))</f>
        <v>#REF!</v>
      </c>
      <c r="X13" s="114">
        <f>IF(COUNT(X9:X12)=0,"n/a",SUM(X9:X12)/COUNT(X9:X12))</f>
        <v>0.00425</v>
      </c>
      <c r="Y13" s="114" t="str">
        <f>IF(COUNT(Y9:Y12)=0,"n/a",SUM(Y9:Y12)/COUNT(Y9:Y12))</f>
        <v>n/a</v>
      </c>
    </row>
    <row r="14" spans="1:25" ht="47.25" thickBot="1">
      <c r="A14" s="109">
        <v>8</v>
      </c>
      <c r="B14" s="115" t="s">
        <v>67</v>
      </c>
      <c r="C14" s="113" t="s">
        <v>3</v>
      </c>
      <c r="D14" s="114">
        <f aca="true" t="shared" si="1" ref="D14:U14">IF(COUNT(D9:D12)=0,"n/a",MAX(D9:D12))</f>
        <v>0.079</v>
      </c>
      <c r="E14" s="114" t="str">
        <f t="shared" si="1"/>
        <v>n/a</v>
      </c>
      <c r="F14" s="114" t="str">
        <f t="shared" si="1"/>
        <v>n/a</v>
      </c>
      <c r="G14" s="114" t="str">
        <f t="shared" si="1"/>
        <v>n/a</v>
      </c>
      <c r="H14" s="114" t="str">
        <f t="shared" si="1"/>
        <v>n/a</v>
      </c>
      <c r="I14" s="114" t="str">
        <f t="shared" si="1"/>
        <v>n/a</v>
      </c>
      <c r="J14" s="114" t="str">
        <f t="shared" si="1"/>
        <v>n/a</v>
      </c>
      <c r="K14" s="114" t="str">
        <f t="shared" si="1"/>
        <v>n/a</v>
      </c>
      <c r="L14" s="114">
        <f t="shared" si="1"/>
        <v>0.027</v>
      </c>
      <c r="M14" s="114">
        <f t="shared" si="1"/>
        <v>2.07</v>
      </c>
      <c r="N14" s="114">
        <f t="shared" si="1"/>
        <v>0.01</v>
      </c>
      <c r="O14" s="114">
        <f t="shared" si="1"/>
        <v>0.01</v>
      </c>
      <c r="P14" s="114">
        <f t="shared" si="1"/>
        <v>0.017</v>
      </c>
      <c r="Q14" s="114">
        <f t="shared" si="1"/>
        <v>0.035</v>
      </c>
      <c r="R14" s="114">
        <f t="shared" si="1"/>
        <v>0.004</v>
      </c>
      <c r="S14" s="114">
        <f t="shared" si="1"/>
        <v>0.004</v>
      </c>
      <c r="T14" s="114">
        <f t="shared" si="1"/>
        <v>0.005</v>
      </c>
      <c r="U14" s="114" t="e">
        <f t="shared" si="1"/>
        <v>#REF!</v>
      </c>
      <c r="V14" s="114" t="e">
        <f>IF(COUNT(V9:V12)=0,"n/a",MAX(V9:V12))</f>
        <v>#REF!</v>
      </c>
      <c r="W14" s="114" t="e">
        <f>IF(COUNT(W9:W12)=0,"n/a",MAX(W9:W12))</f>
        <v>#REF!</v>
      </c>
      <c r="X14" s="114">
        <f>IF(COUNT(X9:X12)=0,"n/a",MAX(X9:X12))</f>
        <v>0.006</v>
      </c>
      <c r="Y14" s="114" t="str">
        <f>IF(COUNT(Y9:Y12)=0,"n/a",MAX(Y9:Y12))</f>
        <v>n/a</v>
      </c>
    </row>
    <row r="15" spans="1:25" ht="47.25" thickBot="1">
      <c r="A15" s="109">
        <v>9</v>
      </c>
      <c r="B15" s="116" t="s">
        <v>68</v>
      </c>
      <c r="C15" s="113" t="s">
        <v>3</v>
      </c>
      <c r="D15" s="114">
        <f aca="true" t="shared" si="2" ref="D15:U15">IF(COUNT(D9:D12)=0,"n/a",MIN(D9:D12))</f>
        <v>0.04</v>
      </c>
      <c r="E15" s="114" t="str">
        <f t="shared" si="2"/>
        <v>n/a</v>
      </c>
      <c r="F15" s="114" t="str">
        <f t="shared" si="2"/>
        <v>n/a</v>
      </c>
      <c r="G15" s="114" t="str">
        <f t="shared" si="2"/>
        <v>n/a</v>
      </c>
      <c r="H15" s="114" t="str">
        <f t="shared" si="2"/>
        <v>n/a</v>
      </c>
      <c r="I15" s="114" t="str">
        <f t="shared" si="2"/>
        <v>n/a</v>
      </c>
      <c r="J15" s="114" t="str">
        <f t="shared" si="2"/>
        <v>n/a</v>
      </c>
      <c r="K15" s="114" t="str">
        <f t="shared" si="2"/>
        <v>n/a</v>
      </c>
      <c r="L15" s="114">
        <f t="shared" si="2"/>
        <v>0.01</v>
      </c>
      <c r="M15" s="114">
        <f t="shared" si="2"/>
        <v>0.08</v>
      </c>
      <c r="N15" s="114">
        <f t="shared" si="2"/>
        <v>0.01</v>
      </c>
      <c r="O15" s="114">
        <f t="shared" si="2"/>
        <v>0.01</v>
      </c>
      <c r="P15" s="114">
        <f t="shared" si="2"/>
        <v>0.006</v>
      </c>
      <c r="Q15" s="114">
        <f t="shared" si="2"/>
        <v>0.004</v>
      </c>
      <c r="R15" s="114">
        <f t="shared" si="2"/>
        <v>0.003</v>
      </c>
      <c r="S15" s="114">
        <f t="shared" si="2"/>
        <v>0.003</v>
      </c>
      <c r="T15" s="114">
        <f t="shared" si="2"/>
        <v>0.004</v>
      </c>
      <c r="U15" s="114" t="e">
        <f t="shared" si="2"/>
        <v>#REF!</v>
      </c>
      <c r="V15" s="114" t="e">
        <f>IF(COUNT(V9:V12)=0,"n/a",MIN(V9:V12))</f>
        <v>#REF!</v>
      </c>
      <c r="W15" s="114" t="e">
        <f>IF(COUNT(W9:W12)=0,"n/a",MIN(W9:W12))</f>
        <v>#REF!</v>
      </c>
      <c r="X15" s="114">
        <f>IF(COUNT(X9:X12)=0,"n/a",MIN(X9:X12))</f>
        <v>0.0025</v>
      </c>
      <c r="Y15" s="114" t="str">
        <f>IF(COUNT(Y9:Y12)=0,"n/a",MIN(Y9:Y12))</f>
        <v>n/a</v>
      </c>
    </row>
    <row r="16" spans="1:25" ht="16.5" thickBot="1">
      <c r="A16" s="108">
        <v>10</v>
      </c>
      <c r="B16" s="117" t="s">
        <v>37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</row>
    <row r="17" spans="1:25" ht="15.75" thickBot="1">
      <c r="A17" s="109">
        <v>11</v>
      </c>
      <c r="B17" s="110"/>
      <c r="C17" s="110" t="s">
        <v>2</v>
      </c>
      <c r="D17" s="110">
        <v>2001</v>
      </c>
      <c r="E17" s="110">
        <v>2002</v>
      </c>
      <c r="F17" s="110">
        <v>2003</v>
      </c>
      <c r="G17" s="110">
        <v>2004</v>
      </c>
      <c r="H17" s="110">
        <v>2005</v>
      </c>
      <c r="I17" s="110">
        <v>2006</v>
      </c>
      <c r="J17" s="110">
        <v>2007</v>
      </c>
      <c r="K17" s="110">
        <v>2008</v>
      </c>
      <c r="L17" s="110">
        <v>2009</v>
      </c>
      <c r="M17" s="110">
        <v>2010</v>
      </c>
      <c r="N17" s="110">
        <v>2011</v>
      </c>
      <c r="O17" s="110">
        <v>2012</v>
      </c>
      <c r="P17" s="119">
        <v>2013</v>
      </c>
      <c r="Q17" s="119">
        <v>2014</v>
      </c>
      <c r="R17" s="119">
        <v>2015</v>
      </c>
      <c r="S17" s="119">
        <v>2016</v>
      </c>
      <c r="T17" s="119">
        <v>2017</v>
      </c>
      <c r="U17" s="119">
        <v>2018</v>
      </c>
      <c r="V17" s="119">
        <v>2019</v>
      </c>
      <c r="W17" s="119">
        <v>2020</v>
      </c>
      <c r="X17" s="119">
        <v>2021</v>
      </c>
      <c r="Y17" s="119">
        <v>2022</v>
      </c>
    </row>
    <row r="18" spans="1:25" ht="61.5" thickBot="1">
      <c r="A18" s="109">
        <v>12</v>
      </c>
      <c r="B18" s="112" t="s">
        <v>69</v>
      </c>
      <c r="C18" s="113" t="s">
        <v>5</v>
      </c>
      <c r="D18" s="120">
        <f>IF(COUNT('C-12-data'!D28,'C-12-data'!D69,'C-12-data'!D110,'C-12-data'!D151,'C-12-data'!D192)=0,"n/a",((('C-12-data'!D28+'C-12-data'!D69+'C-12-data'!D110+'C-12-data'!D151+'C-12-data'!D192)/COUNT('C-12-data'!D28,'C-12-data'!D69,'C-12-data'!D110,'C-12-data'!D151,'C-12-data'!D192))))</f>
        <v>0.123</v>
      </c>
      <c r="E18" s="120" t="str">
        <f>IF(COUNT('C-12-data'!E28,'C-12-data'!E69,'C-12-data'!E110,'C-12-data'!E151,'C-12-data'!E192)=0,"n/a",((('C-12-data'!E28+'C-12-data'!E69+'C-12-data'!E110+'C-12-data'!E151+'C-12-data'!E192)/COUNT('C-12-data'!E28,'C-12-data'!E69,'C-12-data'!E110,'C-12-data'!E151,'C-12-data'!E192))))</f>
        <v>n/a</v>
      </c>
      <c r="F18" s="120" t="str">
        <f>IF(COUNT('C-12-data'!F28,'C-12-data'!F69,'C-12-data'!F110,'C-12-data'!F151,'C-12-data'!F192)=0,"n/a",((('C-12-data'!F28+'C-12-data'!F69+'C-12-data'!F110+'C-12-data'!F151+'C-12-data'!F192)/COUNT('C-12-data'!F28,'C-12-data'!F69,'C-12-data'!F110,'C-12-data'!F151,'C-12-data'!F192))))</f>
        <v>n/a</v>
      </c>
      <c r="G18" s="120" t="str">
        <f>IF(COUNT('C-12-data'!G28,'C-12-data'!G69,'C-12-data'!G110,'C-12-data'!G151,'C-12-data'!G192)=0,"n/a",((('C-12-data'!G28+'C-12-data'!G69+'C-12-data'!G110+'C-12-data'!G151+'C-12-data'!G192)/COUNT('C-12-data'!G28,'C-12-data'!G69,'C-12-data'!G110,'C-12-data'!G151,'C-12-data'!G192))))</f>
        <v>n/a</v>
      </c>
      <c r="H18" s="120" t="str">
        <f>IF(COUNT('C-12-data'!H28,'C-12-data'!H69,'C-12-data'!H110,'C-12-data'!H151,'C-12-data'!H192)=0,"n/a",((('C-12-data'!H28+'C-12-data'!H69+'C-12-data'!H110+'C-12-data'!H151+'C-12-data'!H192)/COUNT('C-12-data'!H28,'C-12-data'!H69,'C-12-data'!H110,'C-12-data'!H151,'C-12-data'!H192))))</f>
        <v>n/a</v>
      </c>
      <c r="I18" s="120" t="str">
        <f>IF(COUNT('C-12-data'!I28,'C-12-data'!I69,'C-12-data'!I110,'C-12-data'!I151,'C-12-data'!I192)=0,"n/a",((('C-12-data'!I28+'C-12-data'!I69+'C-12-data'!I110+'C-12-data'!I151+'C-12-data'!I192)/COUNT('C-12-data'!I28,'C-12-data'!I69,'C-12-data'!I110,'C-12-data'!I151,'C-12-data'!I192))))</f>
        <v>n/a</v>
      </c>
      <c r="J18" s="120">
        <f>IF(COUNT('C-12-data'!J28,'C-12-data'!J69,'C-12-data'!J110,'C-12-data'!J151,'C-12-data'!J192)=0,"n/a",((('C-12-data'!J28+'C-12-data'!J69+'C-12-data'!J110+'C-12-data'!J151+'C-12-data'!J192)/COUNT('C-12-data'!J28,'C-12-data'!J69,'C-12-data'!J110,'C-12-data'!J151,'C-12-data'!J192))))</f>
        <v>0.486</v>
      </c>
      <c r="K18" s="120" t="str">
        <f>IF(COUNT('C-12-data'!K28,'C-12-data'!K69,'C-12-data'!K110,'C-12-data'!K151,'C-12-data'!K192)=0,"n/a",((('C-12-data'!K28+'C-12-data'!K69+'C-12-data'!K110+'C-12-data'!K151+'C-12-data'!K192)/COUNT('C-12-data'!K28,'C-12-data'!K69,'C-12-data'!K110,'C-12-data'!K151,'C-12-data'!K192))))</f>
        <v>n/a</v>
      </c>
      <c r="L18" s="120">
        <f>IF(COUNT('C-12-data'!L28,'C-12-data'!L69,'C-12-data'!L110,'C-12-data'!L151,'C-12-data'!L192)=0,"n/a",((('C-12-data'!L28+'C-12-data'!L69+'C-12-data'!L110+'C-12-data'!L151+'C-12-data'!L192)/COUNT('C-12-data'!L28,'C-12-data'!L69,'C-12-data'!L110,'C-12-data'!L151,'C-12-data'!L192))))</f>
        <v>1.327</v>
      </c>
      <c r="M18" s="120">
        <f>IF(COUNT('C-12-data'!M28,'C-12-data'!M69,'C-12-data'!M110,'C-12-data'!M151,'C-12-data'!M192)=0,"n/a",((('C-12-data'!M28+'C-12-data'!M69+'C-12-data'!M110+'C-12-data'!M151+'C-12-data'!M192)/COUNT('C-12-data'!M28,'C-12-data'!M69,'C-12-data'!M110,'C-12-data'!M151,'C-12-data'!M192))))</f>
        <v>0.85</v>
      </c>
      <c r="N18" s="120">
        <f>IF(COUNT('C-12-data'!N28,'C-12-data'!N69,'C-12-data'!N110,'C-12-data'!N151,'C-12-data'!N192)=0,"n/a",((('C-12-data'!N28+'C-12-data'!N69+'C-12-data'!N110+'C-12-data'!N151+'C-12-data'!N192)/COUNT('C-12-data'!N28,'C-12-data'!N69,'C-12-data'!N110,'C-12-data'!N151,'C-12-data'!N192))))</f>
        <v>2.56</v>
      </c>
      <c r="O18" s="120">
        <f>IF(COUNT('C-12-data'!O28,'C-12-data'!O69,'C-12-data'!O110,'C-12-data'!O151,'C-12-data'!O192)=0,"n/a",((('C-12-data'!O28+'C-12-data'!O69+'C-12-data'!O110+'C-12-data'!O151+'C-12-data'!O192)/COUNT('C-12-data'!O28,'C-12-data'!O69,'C-12-data'!O110,'C-12-data'!O151,'C-12-data'!O192))))</f>
        <v>2.8</v>
      </c>
      <c r="P18" s="120">
        <f>IF(COUNT('C-12-data'!P28,'C-12-data'!P69,'C-12-data'!P110,'C-12-data'!P151,'C-12-data'!P192)=0,"n/a",((('C-12-data'!P28+'C-12-data'!P69+'C-12-data'!P110+'C-12-data'!P151+'C-12-data'!P192)/COUNT('C-12-data'!P28,'C-12-data'!P69,'C-12-data'!P110,'C-12-data'!P151,'C-12-data'!P192))))</f>
        <v>2.59</v>
      </c>
      <c r="Q18" s="120">
        <f>IF(COUNT('C-12-data'!Q28,'C-12-data'!Q69,'C-12-data'!Q110,'C-12-data'!Q151,'C-12-data'!Q192)=0,"n/a",((('C-12-data'!Q28+'C-12-data'!Q69+'C-12-data'!Q110+'C-12-data'!Q151+'C-12-data'!Q192)/COUNT('C-12-data'!Q28,'C-12-data'!Q69,'C-12-data'!Q110,'C-12-data'!Q151,'C-12-data'!Q192))))</f>
        <v>2.66</v>
      </c>
      <c r="R18" s="120">
        <f>IF(COUNT('C-12-data'!R28,'C-12-data'!R69,'C-12-data'!R110,'C-12-data'!R151,'C-12-data'!R192)=0,"n/a",((('C-12-data'!R28+'C-12-data'!R69+'C-12-data'!R110+'C-12-data'!R151+'C-12-data'!R192)/COUNT('C-12-data'!R28,'C-12-data'!R69,'C-12-data'!R110,'C-12-data'!R151,'C-12-data'!R192))))</f>
        <v>2.83</v>
      </c>
      <c r="S18" s="120">
        <f>IF(COUNT('C-12-data'!S28,'C-12-data'!S69,'C-12-data'!S110,'C-12-data'!S151,'C-12-data'!S192)=0,"n/a",((('C-12-data'!S28+'C-12-data'!S69+'C-12-data'!S110+'C-12-data'!S151+'C-12-data'!S192)/COUNT('C-12-data'!S28,'C-12-data'!S69,'C-12-data'!S110,'C-12-data'!S151,'C-12-data'!S192))))</f>
        <v>3.02</v>
      </c>
      <c r="T18" s="120">
        <f>IF(COUNT('C-12-data'!T28,'C-12-data'!T69,'C-12-data'!T110,'C-12-data'!T151,'C-12-data'!T192)=0,"n/a",((('C-12-data'!T28+'C-12-data'!T69+'C-12-data'!T110+'C-12-data'!T151+'C-12-data'!T192)/COUNT('C-12-data'!T28,'C-12-data'!T69,'C-12-data'!T110,'C-12-data'!T151,'C-12-data'!T192))))</f>
        <v>1.04</v>
      </c>
      <c r="U18" s="120">
        <f>IF(COUNT('C-12-data'!V28,'C-12-data'!V69,'C-12-data'!V110,'C-12-data'!V151,'C-12-data'!V192)=0,"n/a",((('C-12-data'!V28+'C-12-data'!V69+'C-12-data'!V110+'C-12-data'!V151+'C-12-data'!V192)/COUNT('C-12-data'!V28,'C-12-data'!V69,'C-12-data'!V110,'C-12-data'!V151,'C-12-data'!V192))))</f>
        <v>4.509</v>
      </c>
      <c r="V18" s="120">
        <f>IF(COUNT('C-12-data'!W28,'C-12-data'!W69,'C-12-data'!W110,'C-12-data'!W151,'C-12-data'!W192)=0,"n/a",((('C-12-data'!W28+'C-12-data'!W69+'C-12-data'!W110+'C-12-data'!W151+'C-12-data'!W192)/COUNT('C-12-data'!W28,'C-12-data'!W69,'C-12-data'!W110,'C-12-data'!W151,'C-12-data'!W192))))</f>
        <v>4.361</v>
      </c>
      <c r="W18" s="120">
        <f>IF(COUNT('C-12-data'!W28,'C-12-data'!W69,'C-12-data'!W110,'C-12-data'!W151,'C-12-data'!W192)=0,"n/a",((('C-12-data'!W28+'C-12-data'!W69+'C-12-data'!W110+'C-12-data'!W151+'C-12-data'!W192)/COUNT('C-12-data'!W28,'C-12-data'!W69,'C-12-data'!W110,'C-12-data'!W151,'C-12-data'!W192))))</f>
        <v>4.361</v>
      </c>
      <c r="X18" s="120" t="str">
        <f>IF(COUNT('[1]C-12-data'!Y28,'[1]C-12-data'!Y69,'[1]C-12-data'!Y110,'[1]C-12-data'!Y151,'[1]C-12-data'!Y192)=0,"n/a",((('[1]C-12-data'!Y28+'[1]C-12-data'!Y69+'[1]C-12-data'!Y110+'[1]C-12-data'!Y151+'[1]C-12-data'!Y192)/COUNT('[1]C-12-data'!Y28,'[1]C-12-data'!Y69,'[1]C-12-data'!Y110,'[1]C-12-data'!Y151,'[1]C-12-data'!Y192))))</f>
        <v>n/a</v>
      </c>
      <c r="Y18" s="120" t="str">
        <f>IF(COUNT('[1]C-12-data'!Z28,'[1]C-12-data'!Z69,'[1]C-12-data'!Z110,'[1]C-12-data'!Z151,'[1]C-12-data'!Z192)=0,"n/a",((('[1]C-12-data'!Z28+'[1]C-12-data'!Z69+'[1]C-12-data'!Z110+'[1]C-12-data'!Z151+'[1]C-12-data'!Z192)/COUNT('[1]C-12-data'!Z28,'[1]C-12-data'!Z69,'[1]C-12-data'!Z110,'[1]C-12-data'!Z151,'[1]C-12-data'!Z192))))</f>
        <v>n/a</v>
      </c>
    </row>
    <row r="19" spans="1:25" ht="61.5" thickBot="1">
      <c r="A19" s="109">
        <v>13</v>
      </c>
      <c r="B19" s="112" t="s">
        <v>70</v>
      </c>
      <c r="C19" s="113" t="s">
        <v>5</v>
      </c>
      <c r="D19" s="120">
        <f>IF(COUNT('C-12-data'!D32,'C-12-data'!D73,'C-12-data'!D114,'C-12-data'!D155,'C-12-data'!D196)=0,"n/a",((('C-12-data'!D32+'C-12-data'!D73+'C-12-data'!D114+'C-12-data'!D155+'C-12-data'!D196)/COUNT('C-12-data'!D32,'C-12-data'!D73,'C-12-data'!D114,'C-12-data'!D155,'C-12-data'!D196))))</f>
        <v>0.09</v>
      </c>
      <c r="E19" s="120" t="str">
        <f>IF(COUNT('C-12-data'!E32,'C-12-data'!E73,'C-12-data'!E114,'C-12-data'!E155,'C-12-data'!E196)=0,"n/a",((('C-12-data'!E32+'C-12-data'!E73+'C-12-data'!E114+'C-12-data'!E155+'C-12-data'!E196)/COUNT('C-12-data'!E32,'C-12-data'!E73,'C-12-data'!E114,'C-12-data'!E155,'C-12-data'!E196))))</f>
        <v>n/a</v>
      </c>
      <c r="F19" s="120" t="str">
        <f>IF(COUNT('C-12-data'!F32,'C-12-data'!F73,'C-12-data'!F114,'C-12-data'!F155,'C-12-data'!F196)=0,"n/a",((('C-12-data'!F32+'C-12-data'!F73+'C-12-data'!F114+'C-12-data'!F155+'C-12-data'!F196)/COUNT('C-12-data'!F32,'C-12-data'!F73,'C-12-data'!F114,'C-12-data'!F155,'C-12-data'!F196))))</f>
        <v>n/a</v>
      </c>
      <c r="G19" s="120" t="str">
        <f>IF(COUNT('C-12-data'!G32,'C-12-data'!G73,'C-12-data'!G114,'C-12-data'!G155,'C-12-data'!G196)=0,"n/a",((('C-12-data'!G32+'C-12-data'!G73+'C-12-data'!G114+'C-12-data'!G155+'C-12-data'!G196)/COUNT('C-12-data'!G32,'C-12-data'!G73,'C-12-data'!G114,'C-12-data'!G155,'C-12-data'!G196))))</f>
        <v>n/a</v>
      </c>
      <c r="H19" s="120" t="str">
        <f>IF(COUNT('C-12-data'!H32,'C-12-data'!H73,'C-12-data'!H114,'C-12-data'!H155,'C-12-data'!H196)=0,"n/a",((('C-12-data'!H32+'C-12-data'!H73+'C-12-data'!H114+'C-12-data'!H155+'C-12-data'!H196)/COUNT('C-12-data'!H32,'C-12-data'!H73,'C-12-data'!H114,'C-12-data'!H155,'C-12-data'!H196))))</f>
        <v>n/a</v>
      </c>
      <c r="I19" s="120" t="str">
        <f>IF(COUNT('C-12-data'!I32,'C-12-data'!I73,'C-12-data'!I114,'C-12-data'!I155,'C-12-data'!I196)=0,"n/a",((('C-12-data'!I32+'C-12-data'!I73+'C-12-data'!I114+'C-12-data'!I155+'C-12-data'!I196)/COUNT('C-12-data'!I32,'C-12-data'!I73,'C-12-data'!I114,'C-12-data'!I155,'C-12-data'!I196))))</f>
        <v>n/a</v>
      </c>
      <c r="J19" s="120">
        <f>IF(COUNT('C-12-data'!J32,'C-12-data'!J73,'C-12-data'!J114,'C-12-data'!J155,'C-12-data'!J196)=0,"n/a",((('C-12-data'!J32+'C-12-data'!J73+'C-12-data'!J114+'C-12-data'!J155+'C-12-data'!J196)/COUNT('C-12-data'!J32,'C-12-data'!J73,'C-12-data'!J114,'C-12-data'!J155,'C-12-data'!J196))))</f>
        <v>0.659</v>
      </c>
      <c r="K19" s="120" t="str">
        <f>IF(COUNT('C-12-data'!K32,'C-12-data'!K73,'C-12-data'!K114,'C-12-data'!K155,'C-12-data'!K196)=0,"n/a",((('C-12-data'!K32+'C-12-data'!K73+'C-12-data'!K114+'C-12-data'!K155+'C-12-data'!K196)/COUNT('C-12-data'!K32,'C-12-data'!K73,'C-12-data'!K114,'C-12-data'!K155,'C-12-data'!K196))))</f>
        <v>n/a</v>
      </c>
      <c r="L19" s="120">
        <f>IF(COUNT('C-12-data'!L32,'C-12-data'!L73,'C-12-data'!L114,'C-12-data'!L155,'C-12-data'!L196)=0,"n/a",((('C-12-data'!L32+'C-12-data'!L73+'C-12-data'!L114+'C-12-data'!L155+'C-12-data'!L196)/COUNT('C-12-data'!L32,'C-12-data'!L73,'C-12-data'!L114,'C-12-data'!L155,'C-12-data'!L196))))</f>
        <v>3.08</v>
      </c>
      <c r="M19" s="120">
        <f>IF(COUNT('C-12-data'!M32,'C-12-data'!M73,'C-12-data'!M114,'C-12-data'!M155,'C-12-data'!M196)=0,"n/a",((('C-12-data'!M32+'C-12-data'!M73+'C-12-data'!M114+'C-12-data'!M155+'C-12-data'!M196)/COUNT('C-12-data'!M32,'C-12-data'!M73,'C-12-data'!M114,'C-12-data'!M155,'C-12-data'!M196))))</f>
        <v>2.593</v>
      </c>
      <c r="N19" s="120">
        <f>IF(COUNT('C-12-data'!N32,'C-12-data'!N73,'C-12-data'!N114,'C-12-data'!N155,'C-12-data'!N196)=0,"n/a",((('C-12-data'!N32+'C-12-data'!N73+'C-12-data'!N114+'C-12-data'!N155+'C-12-data'!N196)/COUNT('C-12-data'!N32,'C-12-data'!N73,'C-12-data'!N114,'C-12-data'!N155,'C-12-data'!N196))))</f>
        <v>2.57</v>
      </c>
      <c r="O19" s="120">
        <f>IF(COUNT('C-12-data'!O32,'C-12-data'!O73,'C-12-data'!O114,'C-12-data'!O155,'C-12-data'!O196)=0,"n/a",((('C-12-data'!O32+'C-12-data'!O73+'C-12-data'!O114+'C-12-data'!O155+'C-12-data'!O196)/COUNT('C-12-data'!O32,'C-12-data'!O73,'C-12-data'!O114,'C-12-data'!O155,'C-12-data'!O196))))</f>
        <v>3.38</v>
      </c>
      <c r="P19" s="120">
        <f>IF(COUNT('C-12-data'!P32,'C-12-data'!P73,'C-12-data'!P114,'C-12-data'!P155,'C-12-data'!P196)=0,"n/a",((('C-12-data'!P32+'C-12-data'!P73+'C-12-data'!P114+'C-12-data'!P155+'C-12-data'!P196)/COUNT('C-12-data'!P32,'C-12-data'!P73,'C-12-data'!P114,'C-12-data'!P155,'C-12-data'!P196))))</f>
        <v>2.29</v>
      </c>
      <c r="Q19" s="120">
        <f>IF(COUNT('C-12-data'!Q32,'C-12-data'!Q73,'C-12-data'!Q114,'C-12-data'!Q155,'C-12-data'!Q196)=0,"n/a",((('C-12-data'!Q32+'C-12-data'!Q73+'C-12-data'!Q114+'C-12-data'!Q155+'C-12-data'!Q196)/COUNT('C-12-data'!Q32,'C-12-data'!Q73,'C-12-data'!Q114,'C-12-data'!Q155,'C-12-data'!Q196))))</f>
        <v>2.83</v>
      </c>
      <c r="R19" s="120">
        <f>IF(COUNT('C-12-data'!R32,'C-12-data'!R73,'C-12-data'!R114,'C-12-data'!R155,'C-12-data'!R196)=0,"n/a",((('C-12-data'!R32+'C-12-data'!R73+'C-12-data'!R114+'C-12-data'!R155+'C-12-data'!R196)/COUNT('C-12-data'!R32,'C-12-data'!R73,'C-12-data'!R114,'C-12-data'!R155,'C-12-data'!R196))))</f>
        <v>2.7</v>
      </c>
      <c r="S19" s="120">
        <f>IF(COUNT('C-12-data'!S32,'C-12-data'!S73,'C-12-data'!S114,'C-12-data'!S155,'C-12-data'!S196)=0,"n/a",((('C-12-data'!S32+'C-12-data'!S73+'C-12-data'!S114+'C-12-data'!S155+'C-12-data'!S196)/COUNT('C-12-data'!S32,'C-12-data'!S73,'C-12-data'!S114,'C-12-data'!S155,'C-12-data'!S196))))</f>
        <v>3.23</v>
      </c>
      <c r="T19" s="120">
        <f>IF(COUNT('C-12-data'!T32,'C-12-data'!T73,'C-12-data'!T114,'C-12-data'!T155,'C-12-data'!T196)=0,"n/a",((('C-12-data'!T32+'C-12-data'!T73+'C-12-data'!T114+'C-12-data'!T155+'C-12-data'!T196)/COUNT('C-12-data'!T32,'C-12-data'!T73,'C-12-data'!T114,'C-12-data'!T155,'C-12-data'!T196))))</f>
        <v>0.94</v>
      </c>
      <c r="U19" s="120">
        <f>IF(COUNT('C-12-data'!V32,'C-12-data'!V73,'C-12-data'!V114,'C-12-data'!V155,'C-12-data'!V196)=0,"n/a",((('C-12-data'!V32+'C-12-data'!V73+'C-12-data'!V114+'C-12-data'!V155+'C-12-data'!V196)/COUNT('C-12-data'!V32,'C-12-data'!V73,'C-12-data'!V114,'C-12-data'!V155,'C-12-data'!V196))))</f>
        <v>5.6579999999999995</v>
      </c>
      <c r="V19" s="120">
        <f>IF(COUNT('C-12-data'!W32,'C-12-data'!W73,'C-12-data'!W114,'C-12-data'!W155,'C-12-data'!W196)=0,"n/a",((('C-12-data'!W32+'C-12-data'!W73+'C-12-data'!W114+'C-12-data'!W155+'C-12-data'!W196)/COUNT('C-12-data'!W32,'C-12-data'!W73,'C-12-data'!W114,'C-12-data'!W155,'C-12-data'!W196))))</f>
        <v>4.2715</v>
      </c>
      <c r="W19" s="120">
        <f>IF(COUNT('C-12-data'!W32,'C-12-data'!W73,'C-12-data'!W114,'C-12-data'!W155,'C-12-data'!W196)=0,"n/a",((('C-12-data'!W32+'C-12-data'!W73+'C-12-data'!W114+'C-12-data'!W155+'C-12-data'!W196)/COUNT('C-12-data'!W32,'C-12-data'!W73,'C-12-data'!W114,'C-12-data'!W155,'C-12-data'!W196))))</f>
        <v>4.2715</v>
      </c>
      <c r="X19" s="120" t="str">
        <f>IF(COUNT('[1]C-12-data'!Y32,'[1]C-12-data'!Y73,'[1]C-12-data'!Y114,'[1]C-12-data'!Y155,'[1]C-12-data'!Y196)=0,"n/a",((('[1]C-12-data'!Y32+'[1]C-12-data'!Y73+'[1]C-12-data'!Y114+'[1]C-12-data'!Y155+'[1]C-12-data'!Y196)/COUNT('[1]C-12-data'!Y32,'[1]C-12-data'!Y73,'[1]C-12-data'!Y114,'[1]C-12-data'!Y155,'[1]C-12-data'!Y196))))</f>
        <v>n/a</v>
      </c>
      <c r="Y19" s="120" t="str">
        <f>IF(COUNT('[1]C-12-data'!Z32,'[1]C-12-data'!Z73,'[1]C-12-data'!Z114,'[1]C-12-data'!Z155,'[1]C-12-data'!Z196)=0,"n/a",((('[1]C-12-data'!Z32+'[1]C-12-data'!Z73+'[1]C-12-data'!Z114+'[1]C-12-data'!Z155+'[1]C-12-data'!Z196)/COUNT('[1]C-12-data'!Z32,'[1]C-12-data'!Z73,'[1]C-12-data'!Z114,'[1]C-12-data'!Z155,'[1]C-12-data'!Z196))))</f>
        <v>n/a</v>
      </c>
    </row>
    <row r="20" spans="1:25" ht="61.5" thickBot="1">
      <c r="A20" s="109">
        <v>14</v>
      </c>
      <c r="B20" s="112" t="s">
        <v>71</v>
      </c>
      <c r="C20" s="113" t="s">
        <v>5</v>
      </c>
      <c r="D20" s="120" t="str">
        <f>IF(COUNT('C-12-data'!D36,'C-12-data'!D77,'C-12-data'!D118,'C-12-data'!D159,'C-12-data'!D200)=0,"n/a",(('C-12-data'!D36+'C-12-data'!D77+'C-12-data'!D118+'C-12-data'!D159+'C-12-data'!D200)/COUNT('C-12-data'!D36,'C-12-data'!D77,'C-12-data'!D118,'C-12-data'!D159,'C-12-data'!D200)))</f>
        <v>n/a</v>
      </c>
      <c r="E20" s="120" t="str">
        <f>IF(COUNT('C-12-data'!E36,'C-12-data'!E77,'C-12-data'!E118,'C-12-data'!E159,'C-12-data'!E200)=0,"n/a",(('C-12-data'!E36+'C-12-data'!E77+'C-12-data'!E118+'C-12-data'!E159+'C-12-data'!E200)/COUNT('C-12-data'!E36,'C-12-data'!E77,'C-12-data'!E118,'C-12-data'!E159,'C-12-data'!E200)))</f>
        <v>n/a</v>
      </c>
      <c r="F20" s="120" t="str">
        <f>IF(COUNT('C-12-data'!F36,'C-12-data'!F77,'C-12-data'!F118,'C-12-data'!F159,'C-12-data'!F200)=0,"n/a",(('C-12-data'!F36+'C-12-data'!F77+'C-12-data'!F118+'C-12-data'!F159+'C-12-data'!F200)/COUNT('C-12-data'!F36,'C-12-data'!F77,'C-12-data'!F118,'C-12-data'!F159,'C-12-data'!F200)))</f>
        <v>n/a</v>
      </c>
      <c r="G20" s="120" t="str">
        <f>IF(COUNT('C-12-data'!G36,'C-12-data'!G77,'C-12-data'!G118,'C-12-data'!G159,'C-12-data'!G200)=0,"n/a",(('C-12-data'!G36+'C-12-data'!G77+'C-12-data'!G118+'C-12-data'!G159+'C-12-data'!G200)/COUNT('C-12-data'!G36,'C-12-data'!G77,'C-12-data'!G118,'C-12-data'!G159,'C-12-data'!G200)))</f>
        <v>n/a</v>
      </c>
      <c r="H20" s="120" t="str">
        <f>IF(COUNT('C-12-data'!H36,'C-12-data'!H77,'C-12-data'!H118,'C-12-data'!H159,'C-12-data'!H200)=0,"n/a",(('C-12-data'!H36+'C-12-data'!H77+'C-12-data'!H118+'C-12-data'!H159+'C-12-data'!H200)/COUNT('C-12-data'!H36,'C-12-data'!H77,'C-12-data'!H118,'C-12-data'!H159,'C-12-data'!H200)))</f>
        <v>n/a</v>
      </c>
      <c r="I20" s="120" t="str">
        <f>IF(COUNT('C-12-data'!I36,'C-12-data'!I77,'C-12-data'!I118,'C-12-data'!I159,'C-12-data'!I200)=0,"n/a",(('C-12-data'!I36+'C-12-data'!I77+'C-12-data'!I118+'C-12-data'!I159+'C-12-data'!I200)/COUNT('C-12-data'!I36,'C-12-data'!I77,'C-12-data'!I118,'C-12-data'!I159,'C-12-data'!I200)))</f>
        <v>n/a</v>
      </c>
      <c r="J20" s="120" t="str">
        <f>IF(COUNT('C-12-data'!J36,'C-12-data'!J77,'C-12-data'!J118,'C-12-data'!J159,'C-12-data'!J200)=0,"n/a",(('C-12-data'!J36+'C-12-data'!J77+'C-12-data'!J118+'C-12-data'!J159+'C-12-data'!J200)/COUNT('C-12-data'!J36,'C-12-data'!J77,'C-12-data'!J118,'C-12-data'!J159,'C-12-data'!J200)))</f>
        <v>n/a</v>
      </c>
      <c r="K20" s="120" t="str">
        <f>IF(COUNT('C-12-data'!K36,'C-12-data'!K77,'C-12-data'!K118,'C-12-data'!K159,'C-12-data'!K200)=0,"n/a",(('C-12-data'!K36+'C-12-data'!K77+'C-12-data'!K118+'C-12-data'!K159+'C-12-data'!K200)/COUNT('C-12-data'!K36,'C-12-data'!K77,'C-12-data'!K118,'C-12-data'!K159,'C-12-data'!K200)))</f>
        <v>n/a</v>
      </c>
      <c r="L20" s="120" t="str">
        <f>IF(COUNT('C-12-data'!L36,'C-12-data'!L77,'C-12-data'!L118,'C-12-data'!L159,'C-12-data'!L200)=0,"n/a",(('C-12-data'!L36+'C-12-data'!L77+'C-12-data'!L118+'C-12-data'!L159+'C-12-data'!L200)/COUNT('C-12-data'!L36,'C-12-data'!L77,'C-12-data'!L118,'C-12-data'!L159,'C-12-data'!L200)))</f>
        <v>n/a</v>
      </c>
      <c r="M20" s="120" t="str">
        <f>IF(COUNT('C-12-data'!M36,'C-12-data'!M77,'C-12-data'!M118,'C-12-data'!M159,'C-12-data'!M200)=0,"n/a",(('C-12-data'!M36+'C-12-data'!M77+'C-12-data'!M118+'C-12-data'!M159+'C-12-data'!M200)/COUNT('C-12-data'!M36,'C-12-data'!M77,'C-12-data'!M118,'C-12-data'!M159,'C-12-data'!M200)))</f>
        <v>n/a</v>
      </c>
      <c r="N20" s="120" t="str">
        <f>IF(COUNT('C-12-data'!N36,'C-12-data'!N77,'C-12-data'!N118,'C-12-data'!N159,'C-12-data'!N200)=0,"n/a",(('C-12-data'!N36+'C-12-data'!N77+'C-12-data'!N118+'C-12-data'!N159+'C-12-data'!N200)/COUNT('C-12-data'!N36,'C-12-data'!N77,'C-12-data'!N118,'C-12-data'!N159,'C-12-data'!N200)))</f>
        <v>n/a</v>
      </c>
      <c r="O20" s="120" t="str">
        <f>IF(COUNT('C-12-data'!O36,'C-12-data'!O77,'C-12-data'!O118,'C-12-data'!O159,'C-12-data'!O200)=0,"n/a",(('C-12-data'!O36+'C-12-data'!O77+'C-12-data'!O118+'C-12-data'!O159+'C-12-data'!O200)/COUNT('C-12-data'!O36,'C-12-data'!O77,'C-12-data'!O118,'C-12-data'!O159,'C-12-data'!O200)))</f>
        <v>n/a</v>
      </c>
      <c r="P20" s="120" t="str">
        <f>IF(COUNT('C-12-data'!P36,'C-12-data'!P77,'C-12-data'!P118,'C-12-data'!P159,'C-12-data'!P200)=0,"n/a",(('C-12-data'!P36+'C-12-data'!P77+'C-12-data'!P118+'C-12-data'!P159+'C-12-data'!P200)/COUNT('C-12-data'!P36,'C-12-data'!P77,'C-12-data'!P118,'C-12-data'!P159,'C-12-data'!P200)))</f>
        <v>n/a</v>
      </c>
      <c r="Q20" s="120" t="str">
        <f>IF(COUNT('C-12-data'!Q36,'C-12-data'!Q77,'C-12-data'!Q118,'C-12-data'!Q159,'C-12-data'!Q200)=0,"n/a",(('C-12-data'!Q36+'C-12-data'!Q77+'C-12-data'!Q118+'C-12-data'!Q159+'C-12-data'!Q200)/COUNT('C-12-data'!Q36,'C-12-data'!Q77,'C-12-data'!Q118,'C-12-data'!Q159,'C-12-data'!Q200)))</f>
        <v>n/a</v>
      </c>
      <c r="R20" s="120" t="str">
        <f>IF(COUNT('C-12-data'!R36,'C-12-data'!R77,'C-12-data'!R118,'C-12-data'!R159,'C-12-data'!R200)=0,"n/a",(('C-12-data'!R36+'C-12-data'!R77+'C-12-data'!R118+'C-12-data'!R159+'C-12-data'!R200)/COUNT('C-12-data'!R36,'C-12-data'!R77,'C-12-data'!R118,'C-12-data'!R159,'C-12-data'!R200)))</f>
        <v>n/a</v>
      </c>
      <c r="S20" s="120" t="str">
        <f>IF(COUNT('C-12-data'!S36,'C-12-data'!S77,'C-12-data'!S118,'C-12-data'!S159,'C-12-data'!S200)=0,"n/a",(('C-12-data'!S36+'C-12-data'!S77+'C-12-data'!S118+'C-12-data'!S159+'C-12-data'!S200)/COUNT('C-12-data'!S36,'C-12-data'!S77,'C-12-data'!S118,'C-12-data'!S159,'C-12-data'!S200)))</f>
        <v>n/a</v>
      </c>
      <c r="T20" s="120" t="str">
        <f>IF(COUNT('C-12-data'!T36,'C-12-data'!T77,'C-12-data'!T118,'C-12-data'!T159,'C-12-data'!T200)=0,"n/a",(('C-12-data'!T36+'C-12-data'!T77+'C-12-data'!T118+'C-12-data'!T159+'C-12-data'!T200)/COUNT('C-12-data'!T36,'C-12-data'!T77,'C-12-data'!T118,'C-12-data'!T159,'C-12-data'!T200)))</f>
        <v>n/a</v>
      </c>
      <c r="U20" s="120" t="str">
        <f>IF(COUNT('C-12-data'!V36,'C-12-data'!V77,'C-12-data'!V118,'C-12-data'!V159,'C-12-data'!V200)=0,"n/a",(('C-12-data'!V36+'C-12-data'!V77+'C-12-data'!V118+'C-12-data'!V159+'C-12-data'!V200)/COUNT('C-12-data'!V36,'C-12-data'!V77,'C-12-data'!V118,'C-12-data'!V159,'C-12-data'!V200)))</f>
        <v>n/a</v>
      </c>
      <c r="V20" s="120" t="str">
        <f>IF(COUNT('C-12-data'!W36,'C-12-data'!W77,'C-12-data'!W118,'C-12-data'!W159,'C-12-data'!W200)=0,"n/a",(('C-12-data'!W36+'C-12-data'!W77+'C-12-data'!W118+'C-12-data'!W159+'C-12-data'!W200)/COUNT('C-12-data'!W36,'C-12-data'!W77,'C-12-data'!W118,'C-12-data'!W159,'C-12-data'!W200)))</f>
        <v>n/a</v>
      </c>
      <c r="W20" s="120" t="str">
        <f>IF(COUNT('C-12-data'!W36,'C-12-data'!W77,'C-12-data'!W118,'C-12-data'!W159,'C-12-data'!W200)=0,"n/a",(('C-12-data'!W36+'C-12-data'!W77+'C-12-data'!W118+'C-12-data'!W159+'C-12-data'!W200)/COUNT('C-12-data'!W36,'C-12-data'!W77,'C-12-data'!W118,'C-12-data'!W159,'C-12-data'!W200)))</f>
        <v>n/a</v>
      </c>
      <c r="X20" s="120" t="str">
        <f>IF(COUNT('[1]C-12-data'!Y36,'[1]C-12-data'!Y77,'[1]C-12-data'!Y118,'[1]C-12-data'!Y159,'[1]C-12-data'!Y200)=0,"n/a",(('[1]C-12-data'!Y36+'[1]C-12-data'!Y77+'[1]C-12-data'!Y118+'[1]C-12-data'!Y159+'[1]C-12-data'!Y200)/COUNT('[1]C-12-data'!Y36,'[1]C-12-data'!Y77,'[1]C-12-data'!Y118,'[1]C-12-data'!Y159,'[1]C-12-data'!Y200)))</f>
        <v>n/a</v>
      </c>
      <c r="Y20" s="120" t="str">
        <f>IF(COUNT('[1]C-12-data'!Z36,'[1]C-12-data'!Z77,'[1]C-12-data'!Z118,'[1]C-12-data'!Z159,'[1]C-12-data'!Z200)=0,"n/a",(('[1]C-12-data'!Z36+'[1]C-12-data'!Z77+'[1]C-12-data'!Z118+'[1]C-12-data'!Z159+'[1]C-12-data'!Z200)/COUNT('[1]C-12-data'!Z36,'[1]C-12-data'!Z77,'[1]C-12-data'!Z118,'[1]C-12-data'!Z159,'[1]C-12-data'!Z200)))</f>
        <v>n/a</v>
      </c>
    </row>
    <row r="21" spans="1:25" ht="46.5" thickBot="1">
      <c r="A21" s="109">
        <v>15</v>
      </c>
      <c r="B21" s="112" t="s">
        <v>72</v>
      </c>
      <c r="C21" s="113" t="s">
        <v>5</v>
      </c>
      <c r="D21" s="120">
        <f>IF(COUNT('C-12-data'!D40,'C-12-data'!D81,'C-12-data'!D122,'C-12-data'!D163,'C-12-data'!D204)=0,"n/a",((('C-12-data'!D40+'C-12-data'!D81+'C-12-data'!D122+'C-12-data'!D163+'C-12-data'!D204)/COUNT('C-12-data'!D40,'C-12-data'!D81,'C-12-data'!D122,'C-12-data'!D163,'C-12-data'!D204))))</f>
        <v>0.05</v>
      </c>
      <c r="E21" s="120" t="str">
        <f>IF(COUNT('C-12-data'!E40,'C-12-data'!E81,'C-12-data'!E122,'C-12-data'!E163,'C-12-data'!E204)=0,"n/a",((('C-12-data'!E40+'C-12-data'!E81+'C-12-data'!E122+'C-12-data'!E163+'C-12-data'!E204)/COUNT('C-12-data'!E40,'C-12-data'!E81,'C-12-data'!E122,'C-12-data'!E163,'C-12-data'!E204))))</f>
        <v>n/a</v>
      </c>
      <c r="F21" s="120" t="str">
        <f>IF(COUNT('C-12-data'!F40,'C-12-data'!F81,'C-12-data'!F122,'C-12-data'!F163,'C-12-data'!F204)=0,"n/a",((('C-12-data'!F40+'C-12-data'!F81+'C-12-data'!F122+'C-12-data'!F163+'C-12-data'!F204)/COUNT('C-12-data'!F40,'C-12-data'!F81,'C-12-data'!F122,'C-12-data'!F163,'C-12-data'!F204))))</f>
        <v>n/a</v>
      </c>
      <c r="G21" s="120" t="str">
        <f>IF(COUNT('C-12-data'!G40,'C-12-data'!G81,'C-12-data'!G122,'C-12-data'!G163,'C-12-data'!G204)=0,"n/a",((('C-12-data'!G40+'C-12-data'!G81+'C-12-data'!G122+'C-12-data'!G163+'C-12-data'!G204)/COUNT('C-12-data'!G40,'C-12-data'!G81,'C-12-data'!G122,'C-12-data'!G163,'C-12-data'!G204))))</f>
        <v>n/a</v>
      </c>
      <c r="H21" s="120" t="str">
        <f>IF(COUNT('C-12-data'!H40,'C-12-data'!H81,'C-12-data'!H122,'C-12-data'!H163,'C-12-data'!H204)=0,"n/a",((('C-12-data'!H40+'C-12-data'!H81+'C-12-data'!H122+'C-12-data'!H163+'C-12-data'!H204)/COUNT('C-12-data'!H40,'C-12-data'!H81,'C-12-data'!H122,'C-12-data'!H163,'C-12-data'!H204))))</f>
        <v>n/a</v>
      </c>
      <c r="I21" s="120" t="str">
        <f>IF(COUNT('C-12-data'!I40,'C-12-data'!I81,'C-12-data'!I122,'C-12-data'!I163,'C-12-data'!I204)=0,"n/a",((('C-12-data'!I40+'C-12-data'!I81+'C-12-data'!I122+'C-12-data'!I163+'C-12-data'!I204)/COUNT('C-12-data'!I40,'C-12-data'!I81,'C-12-data'!I122,'C-12-data'!I163,'C-12-data'!I204))))</f>
        <v>n/a</v>
      </c>
      <c r="J21" s="120">
        <f>IF(COUNT('C-12-data'!J40,'C-12-data'!J81,'C-12-data'!J122,'C-12-data'!J163,'C-12-data'!J204)=0,"n/a",((('C-12-data'!J40+'C-12-data'!J81+'C-12-data'!J122+'C-12-data'!J163+'C-12-data'!J204)/COUNT('C-12-data'!J40,'C-12-data'!J81,'C-12-data'!J122,'C-12-data'!J163,'C-12-data'!J204))))</f>
        <v>0.2</v>
      </c>
      <c r="K21" s="120" t="str">
        <f>IF(COUNT('C-12-data'!K40,'C-12-data'!K81,'C-12-data'!K122,'C-12-data'!K163,'C-12-data'!K204)=0,"n/a",((('C-12-data'!K40+'C-12-data'!K81+'C-12-data'!K122+'C-12-data'!K163+'C-12-data'!K204)/COUNT('C-12-data'!K40,'C-12-data'!K81,'C-12-data'!K122,'C-12-data'!K163,'C-12-data'!K204))))</f>
        <v>n/a</v>
      </c>
      <c r="L21" s="120">
        <f>IF(COUNT('C-12-data'!L40,'C-12-data'!L81,'C-12-data'!L122,'C-12-data'!L163,'C-12-data'!L204)=0,"n/a",((('C-12-data'!L40+'C-12-data'!L81+'C-12-data'!L122+'C-12-data'!L163+'C-12-data'!L204)/COUNT('C-12-data'!L40,'C-12-data'!L81,'C-12-data'!L122,'C-12-data'!L163,'C-12-data'!L204))))</f>
        <v>0.125</v>
      </c>
      <c r="M21" s="120">
        <f>IF(COUNT('C-12-data'!M40,'C-12-data'!M81,'C-12-data'!M122,'C-12-data'!M163,'C-12-data'!M204)=0,"n/a",((('C-12-data'!M40+'C-12-data'!M81+'C-12-data'!M122+'C-12-data'!M163+'C-12-data'!M204)/COUNT('C-12-data'!M40,'C-12-data'!M81,'C-12-data'!M122,'C-12-data'!M163,'C-12-data'!M204))))</f>
        <v>1.407</v>
      </c>
      <c r="N21" s="120">
        <f>IF(COUNT('C-12-data'!N40,'C-12-data'!N81,'C-12-data'!N122,'C-12-data'!N163,'C-12-data'!N204)=0,"n/a",((('C-12-data'!N40+'C-12-data'!N81+'C-12-data'!N122+'C-12-data'!N163+'C-12-data'!N204)/COUNT('C-12-data'!N40,'C-12-data'!N81,'C-12-data'!N122,'C-12-data'!N163,'C-12-data'!N204))))</f>
        <v>2.86</v>
      </c>
      <c r="O21" s="120">
        <f>IF(COUNT('C-12-data'!O40,'C-12-data'!O81,'C-12-data'!O122,'C-12-data'!O163,'C-12-data'!O204)=0,"n/a",((('C-12-data'!O40+'C-12-data'!O81+'C-12-data'!O122+'C-12-data'!O163+'C-12-data'!O204)/COUNT('C-12-data'!O40,'C-12-data'!O81,'C-12-data'!O122,'C-12-data'!O163,'C-12-data'!O204))))</f>
        <v>2.86</v>
      </c>
      <c r="P21" s="120">
        <f>IF(COUNT('C-12-data'!P40,'C-12-data'!P81,'C-12-data'!P122,'C-12-data'!P163,'C-12-data'!P204)=0,"n/a",((('C-12-data'!P40+'C-12-data'!P81+'C-12-data'!P122+'C-12-data'!P163+'C-12-data'!P204)/COUNT('C-12-data'!P40,'C-12-data'!P81,'C-12-data'!P122,'C-12-data'!P163,'C-12-data'!P204))))</f>
        <v>3.17</v>
      </c>
      <c r="Q21" s="120">
        <f>IF(COUNT('C-12-data'!Q40,'C-12-data'!Q81,'C-12-data'!Q122,'C-12-data'!Q163,'C-12-data'!Q204)=0,"n/a",((('C-12-data'!Q40+'C-12-data'!Q81+'C-12-data'!Q122+'C-12-data'!Q163+'C-12-data'!Q204)/COUNT('C-12-data'!Q40,'C-12-data'!Q81,'C-12-data'!Q122,'C-12-data'!Q163,'C-12-data'!Q204))))</f>
        <v>3.06</v>
      </c>
      <c r="R21" s="120">
        <f>IF(COUNT('C-12-data'!R40,'C-12-data'!R81,'C-12-data'!R122,'C-12-data'!R163,'C-12-data'!R204)=0,"n/a",((('C-12-data'!R40+'C-12-data'!R81+'C-12-data'!R122+'C-12-data'!R163+'C-12-data'!R204)/COUNT('C-12-data'!R40,'C-12-data'!R81,'C-12-data'!R122,'C-12-data'!R163,'C-12-data'!R204))))</f>
        <v>2.61</v>
      </c>
      <c r="S21" s="120">
        <f>IF(COUNT('C-12-data'!S40,'C-12-data'!S81,'C-12-data'!S122,'C-12-data'!S163,'C-12-data'!S204)=0,"n/a",((('C-12-data'!S40+'C-12-data'!S81+'C-12-data'!S122+'C-12-data'!S163+'C-12-data'!S204)/COUNT('C-12-data'!S40,'C-12-data'!S81,'C-12-data'!S122,'C-12-data'!S163,'C-12-data'!S204))))</f>
        <v>2.73</v>
      </c>
      <c r="T21" s="120">
        <f>IF(COUNT('C-12-data'!T40,'C-12-data'!T81,'C-12-data'!T122,'C-12-data'!T163,'C-12-data'!T204)=0,"n/a",((('C-12-data'!T40+'C-12-data'!T81+'C-12-data'!T122+'C-12-data'!T163+'C-12-data'!T204)/COUNT('C-12-data'!T40,'C-12-data'!T81,'C-12-data'!T122,'C-12-data'!T163,'C-12-data'!T204))))</f>
        <v>2.425</v>
      </c>
      <c r="U21" s="120">
        <f>IF(COUNT('C-12-data'!V40,'C-12-data'!V81,'C-12-data'!V122,'C-12-data'!V163,'C-12-data'!V204)=0,"n/a",((('C-12-data'!V40+'C-12-data'!V81+'C-12-data'!V122+'C-12-data'!V163+'C-12-data'!V204)/COUNT('C-12-data'!V40,'C-12-data'!V81,'C-12-data'!V122,'C-12-data'!V163,'C-12-data'!V204))))</f>
        <v>2.5</v>
      </c>
      <c r="V21" s="120">
        <f>IF(COUNT('C-12-data'!W40,'C-12-data'!W81,'C-12-data'!W122,'C-12-data'!W163,'C-12-data'!W204)=0,"n/a",((('C-12-data'!W40+'C-12-data'!W81+'C-12-data'!W122+'C-12-data'!W163+'C-12-data'!W204)/COUNT('C-12-data'!W40,'C-12-data'!W81,'C-12-data'!W122,'C-12-data'!W163,'C-12-data'!W204))))</f>
        <v>3</v>
      </c>
      <c r="W21" s="120">
        <f>IF(COUNT('C-12-data'!W40,'C-12-data'!W81,'C-12-data'!W122,'C-12-data'!W163,'C-12-data'!W204)=0,"n/a",((('C-12-data'!W40+'C-12-data'!W81+'C-12-data'!W122+'C-12-data'!W163+'C-12-data'!W204)/COUNT('C-12-data'!W40,'C-12-data'!W81,'C-12-data'!W122,'C-12-data'!W163,'C-12-data'!W204))))</f>
        <v>3</v>
      </c>
      <c r="X21" s="120" t="str">
        <f>IF(COUNT('[1]C-12-data'!Y40,'[1]C-12-data'!Y81,'[1]C-12-data'!Y122,'[1]C-12-data'!Y163,'[1]C-12-data'!Y204)=0,"n/a",((('[1]C-12-data'!Y40+'[1]C-12-data'!Y81+'[1]C-12-data'!Y122+'[1]C-12-data'!Y163+'[1]C-12-data'!Y204)/COUNT('[1]C-12-data'!Y40,'[1]C-12-data'!Y81,'[1]C-12-data'!Y122,'[1]C-12-data'!Y163,'[1]C-12-data'!Y204))))</f>
        <v>n/a</v>
      </c>
      <c r="Y21" s="120" t="str">
        <f>IF(COUNT('[1]C-12-data'!Z40,'[1]C-12-data'!Z81,'[1]C-12-data'!Z122,'[1]C-12-data'!Z163,'[1]C-12-data'!Z204)=0,"n/a",((('[1]C-12-data'!Z40+'[1]C-12-data'!Z81+'[1]C-12-data'!Z122+'[1]C-12-data'!Z163+'[1]C-12-data'!Z204)/COUNT('[1]C-12-data'!Z40,'[1]C-12-data'!Z81,'[1]C-12-data'!Z122,'[1]C-12-data'!Z163,'[1]C-12-data'!Z204))))</f>
        <v>n/a</v>
      </c>
    </row>
    <row r="22" spans="1:25" ht="46.5" thickBot="1">
      <c r="A22" s="109">
        <v>16</v>
      </c>
      <c r="B22" s="115" t="s">
        <v>73</v>
      </c>
      <c r="C22" s="113" t="s">
        <v>5</v>
      </c>
      <c r="D22" s="120">
        <f aca="true" t="shared" si="3" ref="D22:P22">IF(COUNT(D18:D21)=0,"n/a",SUM(D18:D21)/COUNT(D18:D21))</f>
        <v>0.08766666666666667</v>
      </c>
      <c r="E22" s="120" t="str">
        <f t="shared" si="3"/>
        <v>n/a</v>
      </c>
      <c r="F22" s="120" t="str">
        <f t="shared" si="3"/>
        <v>n/a</v>
      </c>
      <c r="G22" s="120" t="str">
        <f t="shared" si="3"/>
        <v>n/a</v>
      </c>
      <c r="H22" s="120" t="str">
        <f t="shared" si="3"/>
        <v>n/a</v>
      </c>
      <c r="I22" s="120" t="str">
        <f t="shared" si="3"/>
        <v>n/a</v>
      </c>
      <c r="J22" s="120">
        <f t="shared" si="3"/>
        <v>0.4483333333333333</v>
      </c>
      <c r="K22" s="120" t="str">
        <f t="shared" si="3"/>
        <v>n/a</v>
      </c>
      <c r="L22" s="120">
        <f t="shared" si="3"/>
        <v>1.5106666666666666</v>
      </c>
      <c r="M22" s="120">
        <f t="shared" si="3"/>
        <v>1.6166666666666665</v>
      </c>
      <c r="N22" s="120">
        <f t="shared" si="3"/>
        <v>2.6633333333333336</v>
      </c>
      <c r="O22" s="120">
        <f t="shared" si="3"/>
        <v>3.013333333333333</v>
      </c>
      <c r="P22" s="120">
        <f t="shared" si="3"/>
        <v>2.6833333333333336</v>
      </c>
      <c r="Q22" s="120">
        <f aca="true" t="shared" si="4" ref="Q22:V22">IF(COUNT(Q18:Q21)=0,"n/a",SUM(Q18:Q21)/COUNT(Q18:Q21))</f>
        <v>2.85</v>
      </c>
      <c r="R22" s="120">
        <f t="shared" si="4"/>
        <v>2.7133333333333334</v>
      </c>
      <c r="S22" s="120">
        <f t="shared" si="4"/>
        <v>2.9933333333333336</v>
      </c>
      <c r="T22" s="120">
        <f t="shared" si="4"/>
        <v>1.468333333333333</v>
      </c>
      <c r="U22" s="120">
        <f t="shared" si="4"/>
        <v>4.222333333333333</v>
      </c>
      <c r="V22" s="120">
        <f t="shared" si="4"/>
        <v>3.8775</v>
      </c>
      <c r="W22" s="120">
        <f>IF(COUNT(W18:W21)=0,"n/a",SUM(W18:W21)/COUNT(W18:W21))</f>
        <v>3.8775</v>
      </c>
      <c r="X22" s="120" t="str">
        <f>IF(COUNT(X18:X21)=0,"n/a",SUM(X18:X21)/COUNT(X18:X21))</f>
        <v>n/a</v>
      </c>
      <c r="Y22" s="120" t="str">
        <f>IF(COUNT(Y18:Y21)=0,"n/a",SUM(Y18:Y21)/COUNT(Y18:Y21))</f>
        <v>n/a</v>
      </c>
    </row>
    <row r="23" spans="1:25" ht="62.25" thickBot="1">
      <c r="A23" s="109">
        <v>17</v>
      </c>
      <c r="B23" s="115" t="s">
        <v>74</v>
      </c>
      <c r="C23" s="113" t="s">
        <v>5</v>
      </c>
      <c r="D23" s="120">
        <f aca="true" t="shared" si="5" ref="D23:P23">IF(COUNT(D18:D21)=0,"n/a",MAX(D18:D21))</f>
        <v>0.123</v>
      </c>
      <c r="E23" s="120" t="str">
        <f t="shared" si="5"/>
        <v>n/a</v>
      </c>
      <c r="F23" s="120" t="str">
        <f t="shared" si="5"/>
        <v>n/a</v>
      </c>
      <c r="G23" s="120" t="str">
        <f t="shared" si="5"/>
        <v>n/a</v>
      </c>
      <c r="H23" s="120" t="str">
        <f t="shared" si="5"/>
        <v>n/a</v>
      </c>
      <c r="I23" s="120" t="str">
        <f t="shared" si="5"/>
        <v>n/a</v>
      </c>
      <c r="J23" s="120">
        <f t="shared" si="5"/>
        <v>0.659</v>
      </c>
      <c r="K23" s="120" t="str">
        <f t="shared" si="5"/>
        <v>n/a</v>
      </c>
      <c r="L23" s="120">
        <f t="shared" si="5"/>
        <v>3.08</v>
      </c>
      <c r="M23" s="120">
        <f t="shared" si="5"/>
        <v>2.593</v>
      </c>
      <c r="N23" s="120">
        <f t="shared" si="5"/>
        <v>2.86</v>
      </c>
      <c r="O23" s="120">
        <f t="shared" si="5"/>
        <v>3.38</v>
      </c>
      <c r="P23" s="120">
        <f t="shared" si="5"/>
        <v>3.17</v>
      </c>
      <c r="Q23" s="120">
        <f aca="true" t="shared" si="6" ref="Q23:V23">IF(COUNT(Q18:Q21)=0,"n/a",MAX(Q18:Q21))</f>
        <v>3.06</v>
      </c>
      <c r="R23" s="120">
        <f t="shared" si="6"/>
        <v>2.83</v>
      </c>
      <c r="S23" s="120">
        <f t="shared" si="6"/>
        <v>3.23</v>
      </c>
      <c r="T23" s="120">
        <f t="shared" si="6"/>
        <v>2.425</v>
      </c>
      <c r="U23" s="120">
        <f t="shared" si="6"/>
        <v>5.6579999999999995</v>
      </c>
      <c r="V23" s="120">
        <f t="shared" si="6"/>
        <v>4.361</v>
      </c>
      <c r="W23" s="120">
        <f>IF(COUNT(W18:W21)=0,"n/a",MAX(W18:W21))</f>
        <v>4.361</v>
      </c>
      <c r="X23" s="120" t="str">
        <f>IF(COUNT(X18:X21)=0,"n/a",MAX(X18:X21))</f>
        <v>n/a</v>
      </c>
      <c r="Y23" s="120" t="str">
        <f>IF(COUNT(Y18:Y21)=0,"n/a",MAX(Y18:Y21))</f>
        <v>n/a</v>
      </c>
    </row>
    <row r="24" spans="1:25" ht="47.25" thickBot="1">
      <c r="A24" s="109">
        <v>18</v>
      </c>
      <c r="B24" s="116" t="s">
        <v>75</v>
      </c>
      <c r="C24" s="113" t="s">
        <v>5</v>
      </c>
      <c r="D24" s="120">
        <f aca="true" t="shared" si="7" ref="D24:P24">IF(COUNT(D18:D21)=0,"n/a",MIN(D18:D21))</f>
        <v>0.05</v>
      </c>
      <c r="E24" s="120" t="str">
        <f t="shared" si="7"/>
        <v>n/a</v>
      </c>
      <c r="F24" s="120" t="str">
        <f t="shared" si="7"/>
        <v>n/a</v>
      </c>
      <c r="G24" s="120" t="str">
        <f t="shared" si="7"/>
        <v>n/a</v>
      </c>
      <c r="H24" s="120" t="str">
        <f t="shared" si="7"/>
        <v>n/a</v>
      </c>
      <c r="I24" s="120" t="str">
        <f t="shared" si="7"/>
        <v>n/a</v>
      </c>
      <c r="J24" s="120">
        <f t="shared" si="7"/>
        <v>0.2</v>
      </c>
      <c r="K24" s="120" t="str">
        <f t="shared" si="7"/>
        <v>n/a</v>
      </c>
      <c r="L24" s="120">
        <f t="shared" si="7"/>
        <v>0.125</v>
      </c>
      <c r="M24" s="120">
        <f t="shared" si="7"/>
        <v>0.85</v>
      </c>
      <c r="N24" s="120">
        <f t="shared" si="7"/>
        <v>2.56</v>
      </c>
      <c r="O24" s="120">
        <f t="shared" si="7"/>
        <v>2.8</v>
      </c>
      <c r="P24" s="120">
        <f t="shared" si="7"/>
        <v>2.29</v>
      </c>
      <c r="Q24" s="120">
        <f aca="true" t="shared" si="8" ref="Q24:V24">IF(COUNT(Q18:Q21)=0,"n/a",MIN(Q18:Q21))</f>
        <v>2.66</v>
      </c>
      <c r="R24" s="120">
        <f t="shared" si="8"/>
        <v>2.61</v>
      </c>
      <c r="S24" s="120">
        <f t="shared" si="8"/>
        <v>2.73</v>
      </c>
      <c r="T24" s="120">
        <f t="shared" si="8"/>
        <v>0.94</v>
      </c>
      <c r="U24" s="120">
        <f t="shared" si="8"/>
        <v>2.5</v>
      </c>
      <c r="V24" s="120">
        <f t="shared" si="8"/>
        <v>3</v>
      </c>
      <c r="W24" s="120">
        <f>IF(COUNT(W18:W21)=0,"n/a",MIN(W18:W21))</f>
        <v>3</v>
      </c>
      <c r="X24" s="120" t="str">
        <f>IF(COUNT(X18:X21)=0,"n/a",MIN(X18:X21))</f>
        <v>n/a</v>
      </c>
      <c r="Y24" s="120" t="str">
        <f>IF(COUNT(Y18:Y21)=0,"n/a",MIN(Y18:Y21))</f>
        <v>n/a</v>
      </c>
    </row>
    <row r="25" spans="1:15" ht="18">
      <c r="A25" s="121"/>
      <c r="B25" s="122"/>
      <c r="C25" s="123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</row>
    <row r="26" spans="2:15" ht="14.25">
      <c r="B26" s="80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ht="14.25">
      <c r="B27" s="80"/>
    </row>
    <row r="28" ht="14.25">
      <c r="B28" s="80"/>
    </row>
    <row r="29" ht="14.25">
      <c r="B29" s="80"/>
    </row>
    <row r="30" ht="14.25">
      <c r="B30" s="80"/>
    </row>
    <row r="31" ht="14.25">
      <c r="B31" s="80"/>
    </row>
    <row r="32" ht="14.25">
      <c r="B32" s="80"/>
    </row>
    <row r="33" ht="14.25">
      <c r="B33" s="80"/>
    </row>
  </sheetData>
  <sheetProtection/>
  <mergeCells count="5">
    <mergeCell ref="C4:D4"/>
    <mergeCell ref="B6:U6"/>
    <mergeCell ref="B1:U1"/>
    <mergeCell ref="B16:Y16"/>
    <mergeCell ref="B7:Y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45.7109375" style="90" customWidth="1"/>
    <col min="2" max="2" width="61.00390625" style="90" customWidth="1"/>
    <col min="3" max="16384" width="9.140625" style="90" customWidth="1"/>
  </cols>
  <sheetData>
    <row r="1" spans="1:2" ht="14.25">
      <c r="A1" s="88" t="s">
        <v>39</v>
      </c>
      <c r="B1" s="89" t="s">
        <v>29</v>
      </c>
    </row>
    <row r="2" spans="1:2" ht="114">
      <c r="A2" s="88" t="s">
        <v>40</v>
      </c>
      <c r="B2" s="91" t="s">
        <v>41</v>
      </c>
    </row>
    <row r="3" spans="1:2" ht="28.5">
      <c r="A3" s="88" t="s">
        <v>42</v>
      </c>
      <c r="B3" s="92" t="s">
        <v>43</v>
      </c>
    </row>
    <row r="4" spans="1:2" ht="14.25">
      <c r="A4" s="88" t="s">
        <v>44</v>
      </c>
      <c r="B4" s="89" t="s">
        <v>45</v>
      </c>
    </row>
    <row r="5" spans="1:2" ht="57">
      <c r="A5" s="88" t="s">
        <v>46</v>
      </c>
      <c r="B5" s="92" t="s">
        <v>61</v>
      </c>
    </row>
    <row r="6" spans="1:2" ht="14.25">
      <c r="A6" s="88" t="s">
        <v>47</v>
      </c>
      <c r="B6" s="89" t="s">
        <v>48</v>
      </c>
    </row>
    <row r="7" spans="1:2" ht="28.5">
      <c r="A7" s="88" t="s">
        <v>49</v>
      </c>
      <c r="B7" s="92" t="s">
        <v>50</v>
      </c>
    </row>
    <row r="8" spans="1:2" ht="14.25">
      <c r="A8" s="88" t="s">
        <v>51</v>
      </c>
      <c r="B8" s="92" t="s">
        <v>27</v>
      </c>
    </row>
    <row r="9" spans="1:2" ht="28.5">
      <c r="A9" s="88" t="s">
        <v>52</v>
      </c>
      <c r="B9" s="92" t="s">
        <v>27</v>
      </c>
    </row>
    <row r="10" spans="1:2" ht="14.25">
      <c r="A10" s="93" t="s">
        <v>53</v>
      </c>
      <c r="B10" s="94" t="s">
        <v>27</v>
      </c>
    </row>
    <row r="11" spans="1:2" ht="14.25">
      <c r="A11" s="95"/>
      <c r="B11" s="96"/>
    </row>
    <row r="12" spans="1:2" ht="14.25">
      <c r="A12" s="95"/>
      <c r="B12" s="97"/>
    </row>
    <row r="13" spans="1:2" ht="14.25">
      <c r="A13" s="88" t="s">
        <v>54</v>
      </c>
      <c r="B13" s="98" t="s">
        <v>55</v>
      </c>
    </row>
    <row r="14" spans="1:2" ht="14.25">
      <c r="A14" s="88" t="s">
        <v>56</v>
      </c>
      <c r="B14" s="89" t="s">
        <v>57</v>
      </c>
    </row>
  </sheetData>
  <sheetProtection/>
  <mergeCells count="2">
    <mergeCell ref="A10:A12"/>
    <mergeCell ref="B10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d.adilbek</cp:lastModifiedBy>
  <cp:lastPrinted>2020-02-13T09:42:02Z</cp:lastPrinted>
  <dcterms:created xsi:type="dcterms:W3CDTF">2011-05-01T09:55:58Z</dcterms:created>
  <dcterms:modified xsi:type="dcterms:W3CDTF">2023-12-04T03:57:23Z</dcterms:modified>
  <cp:category/>
  <cp:version/>
  <cp:contentType/>
  <cp:contentStatus/>
</cp:coreProperties>
</file>